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'№1'!$11:$11</definedName>
  </definedNames>
  <calcPr fullCalcOnLoad="1"/>
</workbook>
</file>

<file path=xl/sharedStrings.xml><?xml version="1.0" encoding="utf-8"?>
<sst xmlns="http://schemas.openxmlformats.org/spreadsheetml/2006/main" count="1078" uniqueCount="240">
  <si>
    <t>Код БКД</t>
  </si>
  <si>
    <t>Наименование</t>
  </si>
  <si>
    <t>00</t>
  </si>
  <si>
    <t>0000</t>
  </si>
  <si>
    <t>000</t>
  </si>
  <si>
    <t>ИТОГО ДОХОДОВ</t>
  </si>
  <si>
    <t>БАЛАНС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</si>
  <si>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</si>
  <si>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</si>
  <si>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</si>
  <si>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</si>
  <si>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</si>
  <si>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</si>
  <si>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10500000</t>
  </si>
  <si>
    <t>НАЛОГИ НА СОВОКУПНЫЙ ДОХОД</t>
  </si>
  <si>
    <t>10503010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</si>
  <si>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</si>
  <si>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</si>
  <si>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</si>
  <si>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</si>
  <si>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</si>
  <si>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</si>
  <si>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</si>
  <si>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</si>
  <si>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</si>
  <si>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</si>
  <si>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</si>
  <si>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</si>
  <si>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</si>
  <si>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</si>
  <si>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 xml:space="preserve"> 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</si>
  <si>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</si>
  <si>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тыс. руб.</t>
  </si>
  <si>
    <t>20215001</t>
  </si>
  <si>
    <t>20235118</t>
  </si>
  <si>
    <t>20240014</t>
  </si>
  <si>
    <t>Название</t>
  </si>
  <si>
    <t>Глава</t>
  </si>
  <si>
    <t>Раздел</t>
  </si>
  <si>
    <t>Подраздел</t>
  </si>
  <si>
    <t>Целевая статья</t>
  </si>
  <si>
    <t>Вид расходов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</si>
  <si>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</si>
  <si>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</si>
  <si>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</si>
  <si>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</si>
  <si>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</si>
  <si>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</si>
  <si>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</si>
  <si>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</si>
  <si>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</si>
  <si>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</si>
  <si>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</si>
  <si>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</si>
  <si>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</si>
  <si>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</si>
  <si>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</si>
  <si>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</si>
  <si>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</si>
  <si>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</si>
  <si>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</si>
  <si>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</si>
  <si>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</si>
  <si>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</si>
  <si>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</si>
  <si>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учёта на территориях, где отсутствуют военные комиссариаты</t>
  </si>
  <si>
    <t>9900051180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</si>
  <si>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</si>
  <si>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</si>
  <si>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</si>
  <si>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</si>
  <si>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</si>
  <si>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Дорожное хозяйство</t>
  </si>
  <si>
    <t>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</si>
  <si>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</si>
  <si>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</si>
  <si>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</si>
  <si>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</t>
  </si>
  <si>
    <t>Благоустройство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</si>
  <si>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</si>
  <si>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</si>
  <si>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</si>
  <si>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</si>
  <si>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</si>
  <si>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</si>
  <si>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</si>
  <si>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</si>
  <si>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</si>
  <si>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</t>
  </si>
  <si>
    <t>Молодежная политика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</si>
  <si>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</si>
  <si>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</si>
  <si>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</si>
  <si>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</si>
  <si>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</si>
  <si>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</si>
  <si>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</si>
  <si>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</si>
  <si>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</si>
  <si>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</si>
  <si>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</si>
  <si>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</si>
  <si>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Физическая культура и спорт</t>
  </si>
  <si>
    <t>11</t>
  </si>
  <si>
    <t>Массовый спорт</t>
  </si>
  <si>
    <t>Мероприятия в области физической культуры и спорта</t>
  </si>
  <si>
    <t>9900061510</t>
  </si>
  <si>
    <t>Всего расходов</t>
  </si>
  <si>
    <t>853</t>
  </si>
  <si>
    <t>Уплата иных платежей</t>
  </si>
  <si>
    <t>ОТЧЕТ</t>
  </si>
  <si>
    <t>муниципального образования "Уромское"</t>
  </si>
  <si>
    <t>Администрация муниципального образования "Уромское"</t>
  </si>
  <si>
    <t>об исполнении бюджета муниципального образования "Уромское" по доходам</t>
  </si>
  <si>
    <t>575</t>
  </si>
  <si>
    <t>ДЕФИЦИТ(-)/ПРОФИЦИТ(+)</t>
  </si>
  <si>
    <t>10102000</t>
  </si>
  <si>
    <t>Налог на доходы физических лиц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</si>
  <si>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</si>
  <si>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</si>
  <si>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</si>
  <si>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</si>
  <si>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</si>
  <si>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Уромское"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</si>
  <si>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</si>
  <si>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</si>
  <si>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</si>
  <si>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567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</si>
  <si>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</si>
  <si>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</si>
  <si>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"Территориальное развитие(градостроительство и землеустройство)"</t>
  </si>
  <si>
    <t>0200000000</t>
  </si>
  <si>
    <t>Подготовка проектов о внесении изменений в генеральный план муниципального образования "Уромское"</t>
  </si>
  <si>
    <t>0200162020</t>
  </si>
  <si>
    <t>Формирование современной городской среды на территории муниципального образования(софинансирование)</t>
  </si>
  <si>
    <t>01001L5550</t>
  </si>
  <si>
    <t xml:space="preserve">Формирование современной городской среды на территории муниципального образования </t>
  </si>
  <si>
    <t>0200108320</t>
  </si>
  <si>
    <t>Проведение комплексных кадасторовых работ за счет средств Удмуртской Республики</t>
  </si>
  <si>
    <t>9900062020</t>
  </si>
  <si>
    <t>Мероприятия в области строительства архитектуры и градостроительсва</t>
  </si>
  <si>
    <t>20215002</t>
  </si>
  <si>
    <t>Дотации бюджетам сельских поселений на поддержку мер по обеспечению сбалансированности бюджетов</t>
  </si>
  <si>
    <t>Приложение № 2</t>
  </si>
  <si>
    <t>тыс.руб.</t>
  </si>
  <si>
    <t>Код</t>
  </si>
  <si>
    <t>Наименование показателя</t>
  </si>
  <si>
    <t>Утвержденные бюджетные назначения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</si>
  <si>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</si>
  <si>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</si>
  <si>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</si>
  <si>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</si>
  <si>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</si>
  <si>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</si>
  <si>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</si>
  <si>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</si>
  <si>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</si>
  <si>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</si>
  <si>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</si>
  <si>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</si>
  <si>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</si>
  <si>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</si>
  <si>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</si>
  <si>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</si>
  <si>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</si>
  <si>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</si>
  <si>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</si>
  <si>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</si>
  <si>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Приложение № 4</t>
  </si>
  <si>
    <t>к решению Совета депутатов</t>
  </si>
  <si>
    <t>Отчет об исполнении бюджета муниципального образования "Уромское" по разделам, подразделам, целевым статьям и видам расходов классификации расходов бюджетов Российской Федерации"</t>
  </si>
  <si>
    <t>Наименование расходов</t>
  </si>
  <si>
    <t>Раздел, подраздел</t>
  </si>
  <si>
    <t>Название
Формируется автоматически</t>
  </si>
  <si>
    <t>ФКР
Код</t>
  </si>
  <si>
    <t>Формула
Целевая статья</t>
  </si>
  <si>
    <t>ВР
Код</t>
  </si>
  <si>
    <t>Вариант=Малопургинский 2016;
Табл=Проект 2016 (ПС);
МО=1302014;
БКД=00000000;
КОСГУ=000;
Программы=0000;
ЭД_БКД=00;
Ведомства=000;
Балансировка бюджета=21;
Узлы=20;</t>
  </si>
  <si>
    <t>Вариант=Малопургинский 2016;
Табл=Проект 2016 (ПС);
МО=1302014;
БКД=00000000;
КОСГУ=000;
Программы=0000;
ЭД_БКД=00;
Ведомства=000;
Балансировка бюджета=20;
Узлы=20;</t>
  </si>
  <si>
    <t>Вариант=Малопургинский 2016;
Табл=Проект 2016 (ПС);
МО=1302014;
БКД=00000000;
КОСГУ=000;
Программы=0000;
ЭД_БКД=00;
Ведомства=000;
Балансировка бюджета=22;
Узлы=20;</t>
  </si>
  <si>
    <t>Код ФКР</t>
  </si>
  <si>
    <t>Код ВР</t>
  </si>
  <si>
    <t>Вариант: Малопургинский 2016;
Таблица: Проект 2016 (ПС);
Данные
%Узел Малопургинского района*Уромское</t>
  </si>
  <si>
    <t>Все</t>
  </si>
  <si>
    <t>0100</t>
  </si>
  <si>
    <t>0102</t>
  </si>
  <si>
    <t>0104</t>
  </si>
  <si>
    <t>0200</t>
  </si>
  <si>
    <t>0203</t>
  </si>
  <si>
    <t>0300</t>
  </si>
  <si>
    <t>0310</t>
  </si>
  <si>
    <t>0400</t>
  </si>
  <si>
    <t>0409</t>
  </si>
  <si>
    <t>0500</t>
  </si>
  <si>
    <t>0503</t>
  </si>
  <si>
    <t>0700</t>
  </si>
  <si>
    <t>0707</t>
  </si>
  <si>
    <t>1000</t>
  </si>
  <si>
    <t>1001</t>
  </si>
  <si>
    <t>1100</t>
  </si>
  <si>
    <t>1102</t>
  </si>
  <si>
    <t>Приложение № 1</t>
  </si>
  <si>
    <t>Приложение № 3</t>
  </si>
  <si>
    <t>0412</t>
  </si>
  <si>
    <t>150</t>
  </si>
  <si>
    <t>010F255550</t>
  </si>
  <si>
    <t>010F2Д5550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</si>
  <si>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</si>
  <si>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</si>
  <si>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</si>
  <si>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</si>
  <si>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</si>
  <si>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</si>
  <si>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</si>
  <si>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 xml:space="preserve">от   2021 года № </t>
  </si>
  <si>
    <t>за 2020 год</t>
  </si>
  <si>
    <t>Уточненный план на 2020 год</t>
  </si>
  <si>
    <t>Исполнено на 01.01.2021 года</t>
  </si>
  <si>
    <t>об исполнении бюджета муниципального образования "Уромское"                        по расходам за 2020 год</t>
  </si>
  <si>
    <t>Источники финансирования дефицита бюджета муниципального образования "Уромское" за 2020 год</t>
  </si>
  <si>
    <t xml:space="preserve"> за  2020 год</t>
  </si>
  <si>
    <t>Уплата прочих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</si>
  <si>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</si>
  <si>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за счет средств местного бюджета</t>
  </si>
  <si>
    <t>9900061950</t>
  </si>
  <si>
    <t>Прочая закупка товаров, работ и услуг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</si>
  <si>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</si>
  <si>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</si>
  <si>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</si>
  <si>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</si>
  <si>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</si>
  <si>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</si>
  <si>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</si>
  <si>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</si>
  <si>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</si>
  <si>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20225576</t>
  </si>
  <si>
    <t>субсидии бюджетам сельских поселений на обеспечение комплексного развития сельских территорий</t>
  </si>
  <si>
    <t>20705030</t>
  </si>
  <si>
    <t>Прочие безвозмездные поступления в бюджеты сельских поселений</t>
  </si>
  <si>
    <t>0309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</si>
</sst>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5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9"/>
      <name val="Arial Cyr"/>
      <family val="2"/>
    </font>
    <font>
      <sz val="9"/>
      <name val="Arial Cyr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NumberFormat="1" applyFont="1" applyBorder="1" applyAlignment="1">
      <alignment wrapText="1"/>
    </xf>
    <xf numFmtId="177" fontId="8" fillId="0" borderId="11" xfId="0" applyNumberFormat="1" applyFont="1" applyBorder="1" applyAlignment="1">
      <alignment shrinkToFit="1"/>
    </xf>
    <xf numFmtId="177" fontId="4" fillId="0" borderId="11" xfId="0" applyNumberFormat="1" applyFont="1" applyBorder="1" applyAlignment="1">
      <alignment shrinkToFit="1"/>
    </xf>
    <xf numFmtId="177" fontId="2" fillId="0" borderId="11" xfId="0" applyNumberFormat="1" applyFont="1" applyBorder="1" applyAlignment="1">
      <alignment shrinkToFi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0" borderId="11" xfId="0" applyNumberFormat="1" applyFont="1" applyBorder="1" applyAlignment="1" quotePrefix="1">
      <alignment wrapText="1"/>
    </xf>
    <xf numFmtId="49" fontId="0" fillId="0" borderId="11" xfId="0" applyNumberFormat="1" applyFont="1" applyBorder="1" applyAlignment="1" quotePrefix="1">
      <alignment horizontal="center" wrapText="1"/>
    </xf>
    <xf numFmtId="177" fontId="0" fillId="0" borderId="11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177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7" fontId="54" fillId="0" borderId="0" xfId="0" applyNumberFormat="1" applyFont="1" applyFill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49" fontId="1" fillId="0" borderId="11" xfId="0" applyNumberFormat="1" applyFont="1" applyBorder="1" applyAlignment="1" quotePrefix="1">
      <alignment wrapText="1"/>
    </xf>
    <xf numFmtId="49" fontId="1" fillId="0" borderId="11" xfId="0" applyNumberFormat="1" applyFont="1" applyBorder="1" applyAlignment="1" quotePrefix="1">
      <alignment horizontal="center" wrapText="1"/>
    </xf>
    <xf numFmtId="177" fontId="54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shrinkToFit="1"/>
    </xf>
    <xf numFmtId="49" fontId="10" fillId="0" borderId="11" xfId="0" applyNumberFormat="1" applyFont="1" applyBorder="1" applyAlignment="1" quotePrefix="1">
      <alignment wrapText="1"/>
    </xf>
    <xf numFmtId="0" fontId="1" fillId="0" borderId="11" xfId="0" applyFont="1" applyFill="1" applyBorder="1" applyAlignment="1" quotePrefix="1">
      <alignment shrinkToFit="1"/>
    </xf>
    <xf numFmtId="49" fontId="5" fillId="0" borderId="11" xfId="0" applyNumberFormat="1" applyFont="1" applyBorder="1" applyAlignment="1" quotePrefix="1">
      <alignment wrapText="1"/>
    </xf>
    <xf numFmtId="49" fontId="0" fillId="0" borderId="11" xfId="0" applyNumberFormat="1" applyFont="1" applyBorder="1" applyAlignment="1" quotePrefix="1">
      <alignment horizontal="center" wrapText="1"/>
    </xf>
    <xf numFmtId="0" fontId="0" fillId="0" borderId="11" xfId="0" applyFont="1" applyFill="1" applyBorder="1" applyAlignment="1" quotePrefix="1">
      <alignment shrinkToFit="1"/>
    </xf>
    <xf numFmtId="0" fontId="10" fillId="0" borderId="11" xfId="0" applyNumberFormat="1" applyFont="1" applyBorder="1" applyAlignment="1" quotePrefix="1">
      <alignment wrapText="1"/>
    </xf>
    <xf numFmtId="0" fontId="8" fillId="0" borderId="11" xfId="0" applyFont="1" applyBorder="1" applyAlignment="1">
      <alignment shrinkToFit="1"/>
    </xf>
    <xf numFmtId="49" fontId="0" fillId="0" borderId="11" xfId="0" applyNumberFormat="1" applyFont="1" applyBorder="1" applyAlignment="1" quotePrefix="1">
      <alignment wrapText="1"/>
    </xf>
    <xf numFmtId="0" fontId="4" fillId="0" borderId="0" xfId="0" applyFont="1" applyAlignment="1">
      <alignment wrapText="1"/>
    </xf>
    <xf numFmtId="177" fontId="11" fillId="0" borderId="11" xfId="0" applyNumberFormat="1" applyFont="1" applyBorder="1" applyAlignment="1">
      <alignment shrinkToFit="1"/>
    </xf>
    <xf numFmtId="178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178" fontId="13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4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177" fontId="1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49" fontId="3" fillId="0" borderId="11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0" fontId="14" fillId="0" borderId="0" xfId="0" applyFont="1" applyAlignment="1" quotePrefix="1">
      <alignment wrapText="1"/>
    </xf>
    <xf numFmtId="0" fontId="14" fillId="0" borderId="0" xfId="0" applyFont="1" applyFill="1" applyAlignment="1" quotePrefix="1">
      <alignment wrapText="1"/>
    </xf>
    <xf numFmtId="0" fontId="14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 quotePrefix="1">
      <alignment wrapText="1"/>
    </xf>
    <xf numFmtId="49" fontId="15" fillId="0" borderId="11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/>
    </xf>
    <xf numFmtId="0" fontId="1" fillId="0" borderId="11" xfId="0" applyFont="1" applyFill="1" applyBorder="1" applyAlignment="1" applyProtection="1">
      <alignment shrinkToFit="1"/>
      <protection locked="0"/>
    </xf>
    <xf numFmtId="49" fontId="1" fillId="0" borderId="11" xfId="0" applyNumberFormat="1" applyFont="1" applyFill="1" applyBorder="1" applyAlignment="1">
      <alignment wrapText="1"/>
    </xf>
    <xf numFmtId="177" fontId="1" fillId="0" borderId="11" xfId="0" applyNumberFormat="1" applyFont="1" applyFill="1" applyBorder="1" applyAlignment="1" applyProtection="1">
      <alignment shrinkToFit="1"/>
      <protection locked="0"/>
    </xf>
    <xf numFmtId="49" fontId="0" fillId="0" borderId="11" xfId="0" applyNumberFormat="1" applyFont="1" applyFill="1" applyBorder="1" applyAlignment="1">
      <alignment wrapText="1"/>
    </xf>
    <xf numFmtId="177" fontId="0" fillId="0" borderId="11" xfId="0" applyNumberFormat="1" applyFont="1" applyFill="1" applyBorder="1" applyAlignment="1" applyProtection="1">
      <alignment shrinkToFit="1"/>
      <protection locked="0"/>
    </xf>
    <xf numFmtId="177" fontId="1" fillId="0" borderId="11" xfId="0" applyNumberFormat="1" applyFont="1" applyFill="1" applyBorder="1" applyAlignment="1" quotePrefix="1">
      <alignment shrinkToFit="1"/>
    </xf>
    <xf numFmtId="177" fontId="0" fillId="0" borderId="11" xfId="0" applyNumberFormat="1" applyFont="1" applyFill="1" applyBorder="1" applyAlignment="1" quotePrefix="1">
      <alignment shrinkToFit="1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177" fontId="4" fillId="0" borderId="11" xfId="0" applyNumberFormat="1" applyFont="1" applyBorder="1" applyAlignment="1">
      <alignment shrinkToFit="1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23">
      <selection activeCell="G33" sqref="G3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9.66015625" style="0" customWidth="1"/>
    <col min="6" max="6" width="14.5" style="0" customWidth="1"/>
    <col min="7" max="7" width="11.5" style="15" customWidth="1"/>
  </cols>
  <sheetData>
    <row r="1" spans="1:7" ht="15" customHeight="1" hidden="1">
      <c r="A1" s="6"/>
      <c r="B1" s="6"/>
      <c r="C1" s="6"/>
      <c r="D1" s="6"/>
      <c r="E1" s="7"/>
      <c r="F1" s="7"/>
      <c r="G1" s="12"/>
    </row>
    <row r="2" spans="1:7" ht="15.75">
      <c r="A2" s="3"/>
      <c r="B2" s="3"/>
      <c r="C2" s="3"/>
      <c r="D2" s="3"/>
      <c r="E2" s="4"/>
      <c r="F2" s="4"/>
      <c r="G2" s="114" t="s">
        <v>201</v>
      </c>
    </row>
    <row r="3" spans="1:7" ht="15.75">
      <c r="A3" s="3"/>
      <c r="B3" s="3"/>
      <c r="C3" s="3"/>
      <c r="D3" s="3"/>
      <c r="E3" s="4"/>
      <c r="F3" s="4"/>
      <c r="G3" s="117" t="s">
        <v>169</v>
      </c>
    </row>
    <row r="4" spans="1:7" ht="15.75">
      <c r="A4" s="3"/>
      <c r="B4" s="3"/>
      <c r="C4" s="3"/>
      <c r="D4" s="3"/>
      <c r="E4" s="4"/>
      <c r="F4" s="4"/>
      <c r="G4" s="117" t="s">
        <v>111</v>
      </c>
    </row>
    <row r="5" spans="1:7" ht="15.75">
      <c r="A5" s="3"/>
      <c r="B5" s="3"/>
      <c r="C5" s="3"/>
      <c r="D5" s="3"/>
      <c r="E5" s="4"/>
      <c r="F5" s="4"/>
      <c r="G5" s="119" t="s">
        <v>214</v>
      </c>
    </row>
    <row r="7" spans="1:7" ht="16.5">
      <c r="A7" s="126" t="s">
        <v>110</v>
      </c>
      <c r="B7" s="126"/>
      <c r="C7" s="126"/>
      <c r="D7" s="126"/>
      <c r="E7" s="126"/>
      <c r="F7" s="126"/>
      <c r="G7" s="126"/>
    </row>
    <row r="8" spans="1:7" ht="16.5">
      <c r="A8" s="126" t="s">
        <v>113</v>
      </c>
      <c r="B8" s="126"/>
      <c r="C8" s="126"/>
      <c r="D8" s="126"/>
      <c r="E8" s="126"/>
      <c r="F8" s="126"/>
      <c r="G8" s="126"/>
    </row>
    <row r="9" spans="1:7" ht="16.5">
      <c r="A9" s="126" t="s">
        <v>220</v>
      </c>
      <c r="B9" s="126"/>
      <c r="C9" s="126"/>
      <c r="D9" s="126"/>
      <c r="E9" s="126"/>
      <c r="F9" s="126"/>
      <c r="G9" s="126"/>
    </row>
    <row r="10" ht="12.75">
      <c r="G10" s="14" t="s">
        <v>32</v>
      </c>
    </row>
    <row r="11" spans="1:7" ht="51.75" customHeight="1">
      <c r="A11" s="125" t="s">
        <v>0</v>
      </c>
      <c r="B11" s="125"/>
      <c r="C11" s="125"/>
      <c r="D11" s="125"/>
      <c r="E11" s="2" t="s">
        <v>1</v>
      </c>
      <c r="F11" s="36" t="s">
        <v>216</v>
      </c>
      <c r="G11" s="37" t="s">
        <v>217</v>
      </c>
    </row>
    <row r="12" spans="1:7" s="5" customFormat="1" ht="14.25">
      <c r="A12" s="8" t="s">
        <v>7</v>
      </c>
      <c r="B12" s="8" t="s">
        <v>2</v>
      </c>
      <c r="C12" s="8" t="s">
        <v>3</v>
      </c>
      <c r="D12" s="8" t="s">
        <v>4</v>
      </c>
      <c r="E12" s="10" t="s">
        <v>8</v>
      </c>
      <c r="F12" s="11">
        <f>F13+F15+F17</f>
        <v>1326</v>
      </c>
      <c r="G12" s="11">
        <f>G13+G15+G17</f>
        <v>1213.7</v>
      </c>
    </row>
    <row r="13" spans="1:7" s="5" customFormat="1" ht="14.25">
      <c r="A13" s="8" t="s">
        <v>9</v>
      </c>
      <c r="B13" s="8" t="s">
        <v>2</v>
      </c>
      <c r="C13" s="8" t="s">
        <v>3</v>
      </c>
      <c r="D13" s="8" t="s">
        <v>4</v>
      </c>
      <c r="E13" s="10" t="s">
        <v>10</v>
      </c>
      <c r="F13" s="11">
        <f>F14</f>
        <v>324</v>
      </c>
      <c r="G13" s="11">
        <f>G14</f>
        <v>318.2</v>
      </c>
    </row>
    <row r="14" spans="1:7" ht="15">
      <c r="A14" s="40" t="s">
        <v>116</v>
      </c>
      <c r="B14" s="40" t="s">
        <v>11</v>
      </c>
      <c r="C14" s="40" t="s">
        <v>3</v>
      </c>
      <c r="D14" s="40" t="s">
        <v>12</v>
      </c>
      <c r="E14" s="41" t="s">
        <v>117</v>
      </c>
      <c r="F14" s="42">
        <v>324</v>
      </c>
      <c r="G14" s="120">
        <v>318.2</v>
      </c>
    </row>
    <row r="15" spans="1:7" s="5" customFormat="1" ht="14.25">
      <c r="A15" s="8" t="s">
        <v>13</v>
      </c>
      <c r="B15" s="8" t="s">
        <v>2</v>
      </c>
      <c r="C15" s="8" t="s">
        <v>3</v>
      </c>
      <c r="D15" s="8" t="s">
        <v>4</v>
      </c>
      <c r="E15" s="10" t="s">
        <v>14</v>
      </c>
      <c r="F15" s="11">
        <f>F16</f>
        <v>141</v>
      </c>
      <c r="G15" s="11">
        <f>G16</f>
        <v>8.1</v>
      </c>
    </row>
    <row r="16" spans="1:7" ht="15">
      <c r="A16" s="40" t="s">
        <v>15</v>
      </c>
      <c r="B16" s="40" t="s">
        <v>11</v>
      </c>
      <c r="C16" s="40" t="s">
        <v>3</v>
      </c>
      <c r="D16" s="40" t="s">
        <v>12</v>
      </c>
      <c r="E16" s="41" t="s">
        <v>16</v>
      </c>
      <c r="F16" s="42">
        <v>141</v>
      </c>
      <c r="G16" s="120">
        <v>8.1</v>
      </c>
    </row>
    <row r="17" spans="1:7" s="5" customFormat="1" ht="14.25">
      <c r="A17" s="8" t="s">
        <v>17</v>
      </c>
      <c r="B17" s="8" t="s">
        <v>2</v>
      </c>
      <c r="C17" s="8" t="s">
        <v>3</v>
      </c>
      <c r="D17" s="8" t="s">
        <v>4</v>
      </c>
      <c r="E17" s="10" t="s">
        <v>18</v>
      </c>
      <c r="F17" s="11">
        <f>SUM(F18:F20)</f>
        <v>861</v>
      </c>
      <c r="G17" s="11">
        <f>SUM(G18:G20)</f>
        <v>887.4</v>
      </c>
    </row>
    <row r="18" spans="1:7" ht="45">
      <c r="A18" s="40" t="s">
        <v>19</v>
      </c>
      <c r="B18" s="40" t="s">
        <v>20</v>
      </c>
      <c r="C18" s="40" t="s">
        <v>3</v>
      </c>
      <c r="D18" s="40" t="s">
        <v>12</v>
      </c>
      <c r="E18" s="41" t="s">
        <v>21</v>
      </c>
      <c r="F18" s="42">
        <v>152</v>
      </c>
      <c r="G18" s="120">
        <v>165.6</v>
      </c>
    </row>
    <row r="19" spans="1:7" ht="45">
      <c r="A19" s="40" t="s">
        <v>22</v>
      </c>
      <c r="B19" s="40" t="s">
        <v>20</v>
      </c>
      <c r="C19" s="40" t="s">
        <v>3</v>
      </c>
      <c r="D19" s="40" t="s">
        <v>12</v>
      </c>
      <c r="E19" s="41" t="s">
        <v>23</v>
      </c>
      <c r="F19" s="42">
        <v>212</v>
      </c>
      <c r="G19" s="120">
        <v>231.9</v>
      </c>
    </row>
    <row r="20" spans="1:7" ht="45">
      <c r="A20" s="40" t="s">
        <v>24</v>
      </c>
      <c r="B20" s="40" t="s">
        <v>20</v>
      </c>
      <c r="C20" s="40" t="s">
        <v>3</v>
      </c>
      <c r="D20" s="40" t="s">
        <v>12</v>
      </c>
      <c r="E20" s="41" t="s">
        <v>25</v>
      </c>
      <c r="F20" s="42">
        <v>497</v>
      </c>
      <c r="G20" s="120">
        <v>489.9</v>
      </c>
    </row>
    <row r="21" spans="1:7" ht="43.5" customHeight="1">
      <c r="A21" s="8" t="s">
        <v>26</v>
      </c>
      <c r="B21" s="8" t="s">
        <v>2</v>
      </c>
      <c r="C21" s="8" t="s">
        <v>3</v>
      </c>
      <c r="D21" s="8" t="s">
        <v>4</v>
      </c>
      <c r="E21" s="10" t="s">
        <v>27</v>
      </c>
      <c r="F21" s="11">
        <f>F22</f>
        <v>5026.1</v>
      </c>
      <c r="G21" s="11">
        <f>G22</f>
        <v>4928.400000000001</v>
      </c>
    </row>
    <row r="22" spans="1:7" ht="29.25" customHeight="1">
      <c r="A22" s="8" t="s">
        <v>28</v>
      </c>
      <c r="B22" s="8" t="s">
        <v>2</v>
      </c>
      <c r="C22" s="8" t="s">
        <v>3</v>
      </c>
      <c r="D22" s="8" t="s">
        <v>4</v>
      </c>
      <c r="E22" s="10" t="s">
        <v>29</v>
      </c>
      <c r="F22" s="11">
        <f>SUM(F23:F29)</f>
        <v>5026.1</v>
      </c>
      <c r="G22" s="11">
        <f>SUM(G23:G29)</f>
        <v>4928.400000000001</v>
      </c>
    </row>
    <row r="23" spans="1:7" s="5" customFormat="1" ht="17.25" customHeight="1">
      <c r="A23" s="40" t="s">
        <v>33</v>
      </c>
      <c r="B23" s="40" t="s">
        <v>20</v>
      </c>
      <c r="C23" s="40" t="s">
        <v>3</v>
      </c>
      <c r="D23" s="40" t="s">
        <v>204</v>
      </c>
      <c r="E23" s="41" t="s">
        <v>30</v>
      </c>
      <c r="F23" s="120">
        <v>2126.2</v>
      </c>
      <c r="G23" s="120">
        <v>2215.6</v>
      </c>
    </row>
    <row r="24" spans="1:7" s="5" customFormat="1" ht="28.5" customHeight="1">
      <c r="A24" s="40" t="s">
        <v>141</v>
      </c>
      <c r="B24" s="40" t="s">
        <v>20</v>
      </c>
      <c r="C24" s="40" t="s">
        <v>3</v>
      </c>
      <c r="D24" s="40" t="s">
        <v>204</v>
      </c>
      <c r="E24" s="41" t="s">
        <v>142</v>
      </c>
      <c r="F24" s="120">
        <v>230.8</v>
      </c>
      <c r="G24" s="120">
        <v>46.3</v>
      </c>
    </row>
    <row r="25" spans="1:7" ht="60">
      <c r="A25" s="40" t="s">
        <v>128</v>
      </c>
      <c r="B25" s="40" t="s">
        <v>20</v>
      </c>
      <c r="C25" s="40" t="s">
        <v>3</v>
      </c>
      <c r="D25" s="40" t="s">
        <v>204</v>
      </c>
      <c r="E25" s="41" t="s">
        <v>129</v>
      </c>
      <c r="F25" s="120">
        <v>727.6</v>
      </c>
      <c r="G25" s="120">
        <v>727.6</v>
      </c>
    </row>
    <row r="26" spans="1:7" ht="30.75" customHeight="1">
      <c r="A26" s="40" t="s">
        <v>235</v>
      </c>
      <c r="B26" s="40" t="s">
        <v>20</v>
      </c>
      <c r="C26" s="40" t="s">
        <v>3</v>
      </c>
      <c r="D26" s="40" t="s">
        <v>204</v>
      </c>
      <c r="E26" s="41" t="s">
        <v>236</v>
      </c>
      <c r="F26" s="120">
        <v>584.4</v>
      </c>
      <c r="G26" s="120">
        <v>584.4</v>
      </c>
    </row>
    <row r="27" spans="1:7" ht="45">
      <c r="A27" s="40" t="s">
        <v>34</v>
      </c>
      <c r="B27" s="40" t="s">
        <v>20</v>
      </c>
      <c r="C27" s="40" t="s">
        <v>3</v>
      </c>
      <c r="D27" s="40" t="s">
        <v>204</v>
      </c>
      <c r="E27" s="41" t="s">
        <v>118</v>
      </c>
      <c r="F27" s="120">
        <v>250</v>
      </c>
      <c r="G27" s="120">
        <v>247.4</v>
      </c>
    </row>
    <row r="28" spans="1:7" ht="75">
      <c r="A28" s="40" t="s">
        <v>35</v>
      </c>
      <c r="B28" s="40" t="s">
        <v>20</v>
      </c>
      <c r="C28" s="40" t="s">
        <v>3</v>
      </c>
      <c r="D28" s="40" t="s">
        <v>204</v>
      </c>
      <c r="E28" s="41" t="s">
        <v>31</v>
      </c>
      <c r="F28" s="120">
        <v>865</v>
      </c>
      <c r="G28" s="52">
        <v>865</v>
      </c>
    </row>
    <row r="29" spans="1:7" ht="30">
      <c r="A29" s="40" t="s">
        <v>237</v>
      </c>
      <c r="B29" s="40" t="s">
        <v>20</v>
      </c>
      <c r="C29" s="40" t="s">
        <v>3</v>
      </c>
      <c r="D29" s="40" t="s">
        <v>204</v>
      </c>
      <c r="E29" s="41" t="s">
        <v>238</v>
      </c>
      <c r="F29" s="120">
        <v>242.1</v>
      </c>
      <c r="G29" s="52">
        <v>242.1</v>
      </c>
    </row>
    <row r="30" spans="1:7" ht="15.75">
      <c r="A30" s="124"/>
      <c r="B30" s="124"/>
      <c r="C30" s="124"/>
      <c r="D30" s="124"/>
      <c r="E30" s="9" t="s">
        <v>5</v>
      </c>
      <c r="F30" s="13">
        <f>F12+F21</f>
        <v>6352.1</v>
      </c>
      <c r="G30" s="13">
        <f>G12+G21</f>
        <v>6142.1</v>
      </c>
    </row>
    <row r="31" spans="1:7" ht="15.75">
      <c r="A31" s="124"/>
      <c r="B31" s="124"/>
      <c r="C31" s="124"/>
      <c r="D31" s="124"/>
      <c r="E31" s="9" t="s">
        <v>115</v>
      </c>
      <c r="F31" s="13">
        <f>F30-F32</f>
        <v>0</v>
      </c>
      <c r="G31" s="13">
        <f>G30-G32</f>
        <v>-76.69999999999982</v>
      </c>
    </row>
    <row r="32" spans="1:7" ht="15.75">
      <c r="A32" s="124"/>
      <c r="B32" s="124"/>
      <c r="C32" s="124"/>
      <c r="D32" s="124"/>
      <c r="E32" s="9" t="s">
        <v>6</v>
      </c>
      <c r="F32" s="13">
        <v>6352.1</v>
      </c>
      <c r="G32" s="13">
        <v>6218.8</v>
      </c>
    </row>
  </sheetData>
  <sheetProtection/>
  <mergeCells count="7">
    <mergeCell ref="A32:D32"/>
    <mergeCell ref="A11:D11"/>
    <mergeCell ref="A31:D31"/>
    <mergeCell ref="A7:G7"/>
    <mergeCell ref="A8:G8"/>
    <mergeCell ref="A9:G9"/>
    <mergeCell ref="A30:D30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37.16015625" style="0" customWidth="1"/>
    <col min="2" max="2" width="70" style="0" customWidth="1"/>
    <col min="3" max="4" width="18" style="0" customWidth="1"/>
  </cols>
  <sheetData>
    <row r="1" spans="1:16" ht="15.75">
      <c r="A1" s="53"/>
      <c r="B1" s="54"/>
      <c r="C1" s="54"/>
      <c r="D1" s="114" t="s">
        <v>143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>
      <c r="A2" s="56"/>
      <c r="B2" s="54"/>
      <c r="C2" s="54"/>
      <c r="D2" s="117" t="s">
        <v>169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.75">
      <c r="A3" s="56"/>
      <c r="B3" s="54"/>
      <c r="C3" s="54"/>
      <c r="D3" s="117" t="s">
        <v>111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15.75">
      <c r="B4" s="54"/>
      <c r="C4" s="54"/>
      <c r="D4" s="119" t="s">
        <v>214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4" ht="12.75">
      <c r="B5" s="54"/>
      <c r="C5" s="54"/>
      <c r="D5" s="57"/>
    </row>
    <row r="6" spans="1:4" ht="33.75" customHeight="1">
      <c r="A6" s="127" t="s">
        <v>219</v>
      </c>
      <c r="B6" s="127"/>
      <c r="C6" s="127"/>
      <c r="D6" s="127"/>
    </row>
    <row r="7" spans="1:4" ht="15.75">
      <c r="A7" s="58"/>
      <c r="B7" s="58"/>
      <c r="C7" s="58"/>
      <c r="D7" s="59" t="s">
        <v>144</v>
      </c>
    </row>
    <row r="8" spans="1:4" ht="47.25">
      <c r="A8" s="60" t="s">
        <v>145</v>
      </c>
      <c r="B8" s="60" t="s">
        <v>146</v>
      </c>
      <c r="C8" s="61" t="s">
        <v>147</v>
      </c>
      <c r="D8" s="61" t="s">
        <v>217</v>
      </c>
    </row>
    <row r="9" spans="1:4" ht="31.5">
      <c r="A9" s="62" t="s">
        <v>148</v>
      </c>
      <c r="B9" s="63" t="s">
        <v>149</v>
      </c>
      <c r="C9" s="64">
        <f>C11+C15</f>
        <v>0</v>
      </c>
      <c r="D9" s="65">
        <f>D11+D15</f>
        <v>76.69999999999982</v>
      </c>
    </row>
    <row r="10" spans="1:4" ht="15.75" hidden="1">
      <c r="A10" s="66" t="s">
        <v>150</v>
      </c>
      <c r="B10" s="67" t="s">
        <v>151</v>
      </c>
      <c r="C10" s="67"/>
      <c r="D10" s="68"/>
    </row>
    <row r="11" spans="1:4" ht="15.75">
      <c r="A11" s="69" t="s">
        <v>152</v>
      </c>
      <c r="B11" s="70" t="s">
        <v>153</v>
      </c>
      <c r="C11" s="64">
        <f aca="true" t="shared" si="0" ref="C11:D13">C12</f>
        <v>-6352.1</v>
      </c>
      <c r="D11" s="64">
        <f t="shared" si="0"/>
        <v>-6142.1</v>
      </c>
    </row>
    <row r="12" spans="1:4" ht="15.75">
      <c r="A12" s="71" t="s">
        <v>154</v>
      </c>
      <c r="B12" s="72" t="s">
        <v>155</v>
      </c>
      <c r="C12" s="73">
        <f t="shared" si="0"/>
        <v>-6352.1</v>
      </c>
      <c r="D12" s="73">
        <f t="shared" si="0"/>
        <v>-6142.1</v>
      </c>
    </row>
    <row r="13" spans="1:4" ht="31.5">
      <c r="A13" s="71" t="s">
        <v>156</v>
      </c>
      <c r="B13" s="72" t="s">
        <v>157</v>
      </c>
      <c r="C13" s="73">
        <f t="shared" si="0"/>
        <v>-6352.1</v>
      </c>
      <c r="D13" s="73">
        <f t="shared" si="0"/>
        <v>-6142.1</v>
      </c>
    </row>
    <row r="14" spans="1:4" ht="31.5">
      <c r="A14" s="71" t="s">
        <v>158</v>
      </c>
      <c r="B14" s="72" t="s">
        <v>159</v>
      </c>
      <c r="C14" s="74">
        <v>-6352.1</v>
      </c>
      <c r="D14" s="73">
        <v>-6142.1</v>
      </c>
    </row>
    <row r="15" spans="1:4" ht="15.75">
      <c r="A15" s="69" t="s">
        <v>160</v>
      </c>
      <c r="B15" s="75" t="s">
        <v>161</v>
      </c>
      <c r="C15" s="64">
        <f aca="true" t="shared" si="1" ref="C15:D17">C16</f>
        <v>6352.1</v>
      </c>
      <c r="D15" s="64">
        <f t="shared" si="1"/>
        <v>6218.8</v>
      </c>
    </row>
    <row r="16" spans="1:4" ht="15.75">
      <c r="A16" s="71" t="s">
        <v>162</v>
      </c>
      <c r="B16" s="72" t="s">
        <v>163</v>
      </c>
      <c r="C16" s="73">
        <f t="shared" si="1"/>
        <v>6352.1</v>
      </c>
      <c r="D16" s="73">
        <f t="shared" si="1"/>
        <v>6218.8</v>
      </c>
    </row>
    <row r="17" spans="1:4" ht="31.5">
      <c r="A17" s="71" t="s">
        <v>164</v>
      </c>
      <c r="B17" s="72" t="s">
        <v>165</v>
      </c>
      <c r="C17" s="76">
        <f t="shared" si="1"/>
        <v>6352.1</v>
      </c>
      <c r="D17" s="76">
        <f t="shared" si="1"/>
        <v>6218.8</v>
      </c>
    </row>
    <row r="18" spans="1:4" ht="31.5">
      <c r="A18" s="71" t="s">
        <v>166</v>
      </c>
      <c r="B18" s="72" t="s">
        <v>167</v>
      </c>
      <c r="C18" s="74">
        <v>6352.1</v>
      </c>
      <c r="D18" s="73">
        <v>6218.8</v>
      </c>
    </row>
    <row r="19" spans="1:4" ht="15.75">
      <c r="A19" s="77"/>
      <c r="B19" s="78"/>
      <c r="C19" s="78"/>
      <c r="D19" s="79"/>
    </row>
    <row r="20" spans="1:4" ht="15.75">
      <c r="A20" s="77"/>
      <c r="B20" s="78"/>
      <c r="C20" s="78"/>
      <c r="D20" s="80"/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56">
      <selection activeCell="E73" sqref="E73:H74"/>
    </sheetView>
  </sheetViews>
  <sheetFormatPr defaultColWidth="9.16015625" defaultRowHeight="12.75"/>
  <cols>
    <col min="1" max="1" width="48.66015625" style="20" customWidth="1"/>
    <col min="2" max="2" width="5.83203125" style="21" customWidth="1"/>
    <col min="3" max="3" width="4" style="21" customWidth="1"/>
    <col min="4" max="4" width="3.5" style="21" customWidth="1"/>
    <col min="5" max="5" width="13" style="21" customWidth="1"/>
    <col min="6" max="6" width="5" style="21" customWidth="1"/>
    <col min="7" max="7" width="12.83203125" style="21" customWidth="1"/>
    <col min="8" max="8" width="11.5" style="35" customWidth="1"/>
    <col min="9" max="16384" width="9.16015625" style="23" customWidth="1"/>
  </cols>
  <sheetData>
    <row r="1" spans="1:8" s="19" customFormat="1" ht="13.5" customHeight="1" hidden="1">
      <c r="A1" s="16"/>
      <c r="B1" s="17"/>
      <c r="C1" s="17"/>
      <c r="D1" s="17"/>
      <c r="E1" s="17"/>
      <c r="F1" s="17"/>
      <c r="G1" s="17"/>
      <c r="H1" s="18"/>
    </row>
    <row r="2" spans="5:8" ht="15.75">
      <c r="E2" s="22"/>
      <c r="F2" s="22"/>
      <c r="G2" s="22"/>
      <c r="H2" s="114" t="s">
        <v>202</v>
      </c>
    </row>
    <row r="3" spans="1:8" ht="15.75">
      <c r="A3" s="24"/>
      <c r="B3" s="24"/>
      <c r="C3" s="24"/>
      <c r="D3" s="24"/>
      <c r="E3" s="24"/>
      <c r="F3" s="24"/>
      <c r="G3" s="24"/>
      <c r="H3" s="117" t="s">
        <v>169</v>
      </c>
    </row>
    <row r="4" spans="1:8" ht="15.75">
      <c r="A4" s="26"/>
      <c r="B4" s="26"/>
      <c r="C4" s="26"/>
      <c r="D4" s="26"/>
      <c r="E4" s="26"/>
      <c r="F4" s="26"/>
      <c r="G4" s="26"/>
      <c r="H4" s="117" t="s">
        <v>111</v>
      </c>
    </row>
    <row r="5" ht="15.75">
      <c r="H5" s="119" t="s">
        <v>214</v>
      </c>
    </row>
    <row r="6" ht="15">
      <c r="H6" s="25"/>
    </row>
    <row r="7" spans="1:8" ht="16.5">
      <c r="A7" s="126" t="s">
        <v>110</v>
      </c>
      <c r="B7" s="126"/>
      <c r="C7" s="126"/>
      <c r="D7" s="126"/>
      <c r="E7" s="126"/>
      <c r="F7" s="126"/>
      <c r="G7" s="126"/>
      <c r="H7" s="126"/>
    </row>
    <row r="8" spans="1:8" ht="45" customHeight="1">
      <c r="A8" s="126" t="s">
        <v>218</v>
      </c>
      <c r="B8" s="126"/>
      <c r="C8" s="126"/>
      <c r="D8" s="126"/>
      <c r="E8" s="126"/>
      <c r="F8" s="126"/>
      <c r="G8" s="126"/>
      <c r="H8" s="126"/>
    </row>
    <row r="9" spans="1:8" ht="16.5">
      <c r="A9" s="126"/>
      <c r="B9" s="126"/>
      <c r="C9" s="126"/>
      <c r="D9" s="126"/>
      <c r="E9" s="126"/>
      <c r="F9" s="126"/>
      <c r="G9" s="126"/>
      <c r="H9" s="126"/>
    </row>
    <row r="10" spans="5:8" ht="15">
      <c r="E10" s="27"/>
      <c r="F10" s="27"/>
      <c r="G10" s="27"/>
      <c r="H10" s="28" t="s">
        <v>32</v>
      </c>
    </row>
    <row r="11" spans="1:8" ht="57.75" customHeight="1">
      <c r="A11" s="29" t="s">
        <v>36</v>
      </c>
      <c r="B11" s="29" t="s">
        <v>37</v>
      </c>
      <c r="C11" s="30" t="s">
        <v>38</v>
      </c>
      <c r="D11" s="30" t="s">
        <v>39</v>
      </c>
      <c r="E11" s="29" t="s">
        <v>40</v>
      </c>
      <c r="F11" s="31" t="s">
        <v>41</v>
      </c>
      <c r="G11" s="38" t="s">
        <v>216</v>
      </c>
      <c r="H11" s="39" t="s">
        <v>217</v>
      </c>
    </row>
    <row r="12" spans="1:8" s="32" customFormat="1" ht="24">
      <c r="A12" s="43" t="s">
        <v>112</v>
      </c>
      <c r="B12" s="34" t="s">
        <v>114</v>
      </c>
      <c r="C12" s="34" t="s">
        <v>42</v>
      </c>
      <c r="D12" s="34" t="s">
        <v>42</v>
      </c>
      <c r="E12" s="34" t="s">
        <v>42</v>
      </c>
      <c r="F12" s="34" t="s">
        <v>42</v>
      </c>
      <c r="G12" s="44">
        <f>G13+G27+G34+G43+G52+G75+G87+G92+G82</f>
        <v>6352.099999999999</v>
      </c>
      <c r="H12" s="44">
        <f>H13+H27+H34+H43+H52+H75+H87+H92+H82</f>
        <v>6218.8</v>
      </c>
    </row>
    <row r="13" spans="1:8" s="32" customFormat="1" ht="14.25">
      <c r="A13" s="43" t="s">
        <v>43</v>
      </c>
      <c r="B13" s="34" t="s">
        <v>114</v>
      </c>
      <c r="C13" s="34" t="s">
        <v>11</v>
      </c>
      <c r="D13" s="34"/>
      <c r="E13" s="34" t="s">
        <v>42</v>
      </c>
      <c r="F13" s="34" t="s">
        <v>42</v>
      </c>
      <c r="G13" s="44">
        <f>G14+G19</f>
        <v>1838.6999999999998</v>
      </c>
      <c r="H13" s="44">
        <f>H14+H19</f>
        <v>1812.9</v>
      </c>
    </row>
    <row r="14" spans="1:8" s="32" customFormat="1" ht="36">
      <c r="A14" s="43" t="s">
        <v>44</v>
      </c>
      <c r="B14" s="34" t="s">
        <v>114</v>
      </c>
      <c r="C14" s="34" t="s">
        <v>11</v>
      </c>
      <c r="D14" s="34" t="s">
        <v>45</v>
      </c>
      <c r="E14" s="34" t="s">
        <v>42</v>
      </c>
      <c r="F14" s="34" t="s">
        <v>42</v>
      </c>
      <c r="G14" s="44">
        <f>G15</f>
        <v>602.8</v>
      </c>
      <c r="H14" s="44">
        <f>H15</f>
        <v>602.8</v>
      </c>
    </row>
    <row r="15" spans="1:8" s="32" customFormat="1" ht="14.25">
      <c r="A15" s="43" t="s">
        <v>46</v>
      </c>
      <c r="B15" s="34" t="s">
        <v>114</v>
      </c>
      <c r="C15" s="34" t="s">
        <v>11</v>
      </c>
      <c r="D15" s="34" t="s">
        <v>45</v>
      </c>
      <c r="E15" s="34" t="s">
        <v>47</v>
      </c>
      <c r="F15" s="34" t="s">
        <v>42</v>
      </c>
      <c r="G15" s="44">
        <f>G16</f>
        <v>602.8</v>
      </c>
      <c r="H15" s="44">
        <f>H16</f>
        <v>602.8</v>
      </c>
    </row>
    <row r="16" spans="1:8" s="32" customFormat="1" ht="14.25">
      <c r="A16" s="43" t="s">
        <v>48</v>
      </c>
      <c r="B16" s="34" t="s">
        <v>114</v>
      </c>
      <c r="C16" s="34" t="s">
        <v>11</v>
      </c>
      <c r="D16" s="34" t="s">
        <v>45</v>
      </c>
      <c r="E16" s="34" t="s">
        <v>49</v>
      </c>
      <c r="F16" s="34" t="s">
        <v>42</v>
      </c>
      <c r="G16" s="44">
        <f>G17+G18</f>
        <v>602.8</v>
      </c>
      <c r="H16" s="44">
        <f>H17+H18</f>
        <v>602.8</v>
      </c>
    </row>
    <row r="17" spans="1:8" s="19" customFormat="1" ht="24.75">
      <c r="A17" s="45" t="s">
        <v>50</v>
      </c>
      <c r="B17" s="46" t="s">
        <v>114</v>
      </c>
      <c r="C17" s="46" t="s">
        <v>11</v>
      </c>
      <c r="D17" s="46" t="s">
        <v>45</v>
      </c>
      <c r="E17" s="46" t="s">
        <v>49</v>
      </c>
      <c r="F17" s="46" t="s">
        <v>51</v>
      </c>
      <c r="G17" s="47">
        <v>465.5</v>
      </c>
      <c r="H17" s="47">
        <v>465.5</v>
      </c>
    </row>
    <row r="18" spans="1:8" s="19" customFormat="1" ht="38.25" customHeight="1">
      <c r="A18" s="45" t="s">
        <v>52</v>
      </c>
      <c r="B18" s="46" t="s">
        <v>114</v>
      </c>
      <c r="C18" s="46" t="s">
        <v>11</v>
      </c>
      <c r="D18" s="46" t="s">
        <v>45</v>
      </c>
      <c r="E18" s="46" t="s">
        <v>49</v>
      </c>
      <c r="F18" s="46" t="s">
        <v>53</v>
      </c>
      <c r="G18" s="47">
        <v>137.3</v>
      </c>
      <c r="H18" s="47">
        <v>137.3</v>
      </c>
    </row>
    <row r="19" spans="1:8" s="32" customFormat="1" ht="48">
      <c r="A19" s="43" t="s">
        <v>54</v>
      </c>
      <c r="B19" s="34" t="s">
        <v>114</v>
      </c>
      <c r="C19" s="34" t="s">
        <v>11</v>
      </c>
      <c r="D19" s="34" t="s">
        <v>55</v>
      </c>
      <c r="E19" s="34" t="s">
        <v>42</v>
      </c>
      <c r="F19" s="34" t="s">
        <v>42</v>
      </c>
      <c r="G19" s="44">
        <f>G20</f>
        <v>1235.8999999999999</v>
      </c>
      <c r="H19" s="44">
        <f>H20</f>
        <v>1210.1000000000001</v>
      </c>
    </row>
    <row r="20" spans="1:8" s="32" customFormat="1" ht="14.25">
      <c r="A20" s="43" t="s">
        <v>46</v>
      </c>
      <c r="B20" s="34" t="s">
        <v>114</v>
      </c>
      <c r="C20" s="34" t="s">
        <v>11</v>
      </c>
      <c r="D20" s="34" t="s">
        <v>55</v>
      </c>
      <c r="E20" s="34" t="s">
        <v>47</v>
      </c>
      <c r="F20" s="34" t="s">
        <v>42</v>
      </c>
      <c r="G20" s="44">
        <f>G21</f>
        <v>1235.8999999999999</v>
      </c>
      <c r="H20" s="44">
        <f>H21</f>
        <v>1210.1000000000001</v>
      </c>
    </row>
    <row r="21" spans="1:8" s="32" customFormat="1" ht="14.25">
      <c r="A21" s="43" t="s">
        <v>56</v>
      </c>
      <c r="B21" s="34" t="s">
        <v>114</v>
      </c>
      <c r="C21" s="34" t="s">
        <v>11</v>
      </c>
      <c r="D21" s="34" t="s">
        <v>55</v>
      </c>
      <c r="E21" s="34" t="s">
        <v>57</v>
      </c>
      <c r="F21" s="34" t="s">
        <v>42</v>
      </c>
      <c r="G21" s="44">
        <f>G22+G23+G24+G25+G26</f>
        <v>1235.8999999999999</v>
      </c>
      <c r="H21" s="44">
        <f>H22+H23+H24+H25+H26</f>
        <v>1210.1000000000001</v>
      </c>
    </row>
    <row r="22" spans="1:8" s="19" customFormat="1" ht="24.75">
      <c r="A22" s="45" t="s">
        <v>50</v>
      </c>
      <c r="B22" s="46" t="s">
        <v>114</v>
      </c>
      <c r="C22" s="46" t="s">
        <v>11</v>
      </c>
      <c r="D22" s="46" t="s">
        <v>55</v>
      </c>
      <c r="E22" s="46" t="s">
        <v>57</v>
      </c>
      <c r="F22" s="46" t="s">
        <v>51</v>
      </c>
      <c r="G22" s="47">
        <v>790.8</v>
      </c>
      <c r="H22" s="47">
        <v>790.8</v>
      </c>
    </row>
    <row r="23" spans="1:8" s="19" customFormat="1" ht="38.25" customHeight="1">
      <c r="A23" s="45" t="s">
        <v>52</v>
      </c>
      <c r="B23" s="46" t="s">
        <v>114</v>
      </c>
      <c r="C23" s="46" t="s">
        <v>11</v>
      </c>
      <c r="D23" s="46" t="s">
        <v>55</v>
      </c>
      <c r="E23" s="46" t="s">
        <v>57</v>
      </c>
      <c r="F23" s="46" t="s">
        <v>53</v>
      </c>
      <c r="G23" s="47">
        <v>232.2</v>
      </c>
      <c r="H23" s="47">
        <v>232.2</v>
      </c>
    </row>
    <row r="24" spans="1:8" s="19" customFormat="1" ht="24.75">
      <c r="A24" s="45" t="s">
        <v>58</v>
      </c>
      <c r="B24" s="46" t="s">
        <v>114</v>
      </c>
      <c r="C24" s="46" t="s">
        <v>11</v>
      </c>
      <c r="D24" s="46" t="s">
        <v>55</v>
      </c>
      <c r="E24" s="46" t="s">
        <v>57</v>
      </c>
      <c r="F24" s="46" t="s">
        <v>59</v>
      </c>
      <c r="G24" s="47">
        <v>211.1</v>
      </c>
      <c r="H24" s="47">
        <v>185.4</v>
      </c>
    </row>
    <row r="25" spans="1:8" s="19" customFormat="1" ht="15">
      <c r="A25" s="45" t="s">
        <v>60</v>
      </c>
      <c r="B25" s="46" t="s">
        <v>114</v>
      </c>
      <c r="C25" s="46" t="s">
        <v>11</v>
      </c>
      <c r="D25" s="46" t="s">
        <v>55</v>
      </c>
      <c r="E25" s="46" t="s">
        <v>57</v>
      </c>
      <c r="F25" s="46" t="s">
        <v>61</v>
      </c>
      <c r="G25" s="47">
        <v>1.5</v>
      </c>
      <c r="H25" s="47">
        <v>1.4</v>
      </c>
    </row>
    <row r="26" spans="1:8" s="19" customFormat="1" ht="15">
      <c r="A26" s="45" t="s">
        <v>221</v>
      </c>
      <c r="B26" s="46" t="s">
        <v>114</v>
      </c>
      <c r="C26" s="46" t="s">
        <v>11</v>
      </c>
      <c r="D26" s="46" t="s">
        <v>55</v>
      </c>
      <c r="E26" s="46" t="s">
        <v>57</v>
      </c>
      <c r="F26" s="46" t="s">
        <v>108</v>
      </c>
      <c r="G26" s="47">
        <v>0.3</v>
      </c>
      <c r="H26" s="47">
        <v>0.3</v>
      </c>
    </row>
    <row r="27" spans="1:8" s="19" customFormat="1" ht="15">
      <c r="A27" s="43" t="s">
        <v>62</v>
      </c>
      <c r="B27" s="34" t="s">
        <v>114</v>
      </c>
      <c r="C27" s="34" t="s">
        <v>45</v>
      </c>
      <c r="D27" s="34"/>
      <c r="E27" s="34" t="s">
        <v>42</v>
      </c>
      <c r="F27" s="34" t="s">
        <v>42</v>
      </c>
      <c r="G27" s="44">
        <f aca="true" t="shared" si="0" ref="G27:H29">G28</f>
        <v>250</v>
      </c>
      <c r="H27" s="44">
        <f t="shared" si="0"/>
        <v>247.4</v>
      </c>
    </row>
    <row r="28" spans="1:8" s="32" customFormat="1" ht="14.25" hidden="1">
      <c r="A28" s="43" t="s">
        <v>63</v>
      </c>
      <c r="B28" s="34" t="s">
        <v>114</v>
      </c>
      <c r="C28" s="34" t="s">
        <v>45</v>
      </c>
      <c r="D28" s="34" t="s">
        <v>64</v>
      </c>
      <c r="E28" s="34" t="s">
        <v>42</v>
      </c>
      <c r="F28" s="34" t="s">
        <v>42</v>
      </c>
      <c r="G28" s="44">
        <f t="shared" si="0"/>
        <v>250</v>
      </c>
      <c r="H28" s="44">
        <f t="shared" si="0"/>
        <v>247.4</v>
      </c>
    </row>
    <row r="29" spans="1:8" s="32" customFormat="1" ht="14.25">
      <c r="A29" s="43" t="s">
        <v>46</v>
      </c>
      <c r="B29" s="34" t="s">
        <v>114</v>
      </c>
      <c r="C29" s="34" t="s">
        <v>45</v>
      </c>
      <c r="D29" s="34" t="s">
        <v>64</v>
      </c>
      <c r="E29" s="34" t="s">
        <v>47</v>
      </c>
      <c r="F29" s="34" t="s">
        <v>42</v>
      </c>
      <c r="G29" s="44">
        <f t="shared" si="0"/>
        <v>250</v>
      </c>
      <c r="H29" s="44">
        <f t="shared" si="0"/>
        <v>247.4</v>
      </c>
    </row>
    <row r="30" spans="1:8" s="32" customFormat="1" ht="36">
      <c r="A30" s="43" t="s">
        <v>65</v>
      </c>
      <c r="B30" s="34" t="s">
        <v>114</v>
      </c>
      <c r="C30" s="34" t="s">
        <v>45</v>
      </c>
      <c r="D30" s="34" t="s">
        <v>64</v>
      </c>
      <c r="E30" s="34" t="s">
        <v>66</v>
      </c>
      <c r="F30" s="34" t="s">
        <v>42</v>
      </c>
      <c r="G30" s="44">
        <f>G31+G32+G33</f>
        <v>250</v>
      </c>
      <c r="H30" s="44">
        <f>H31+H32+H33</f>
        <v>247.4</v>
      </c>
    </row>
    <row r="31" spans="1:8" s="32" customFormat="1" ht="24">
      <c r="A31" s="45" t="s">
        <v>50</v>
      </c>
      <c r="B31" s="46" t="s">
        <v>114</v>
      </c>
      <c r="C31" s="46" t="s">
        <v>45</v>
      </c>
      <c r="D31" s="46" t="s">
        <v>64</v>
      </c>
      <c r="E31" s="46" t="s">
        <v>66</v>
      </c>
      <c r="F31" s="46" t="s">
        <v>51</v>
      </c>
      <c r="G31" s="47">
        <v>177.5</v>
      </c>
      <c r="H31" s="47">
        <v>177.5</v>
      </c>
    </row>
    <row r="32" spans="1:8" s="19" customFormat="1" ht="48.75">
      <c r="A32" s="45" t="s">
        <v>52</v>
      </c>
      <c r="B32" s="46" t="s">
        <v>114</v>
      </c>
      <c r="C32" s="46" t="s">
        <v>45</v>
      </c>
      <c r="D32" s="46" t="s">
        <v>64</v>
      </c>
      <c r="E32" s="46" t="s">
        <v>66</v>
      </c>
      <c r="F32" s="46" t="s">
        <v>53</v>
      </c>
      <c r="G32" s="47">
        <v>54.2</v>
      </c>
      <c r="H32" s="47">
        <v>51.6</v>
      </c>
    </row>
    <row r="33" spans="1:8" s="19" customFormat="1" ht="24.75">
      <c r="A33" s="45" t="s">
        <v>58</v>
      </c>
      <c r="B33" s="46" t="s">
        <v>114</v>
      </c>
      <c r="C33" s="46" t="s">
        <v>45</v>
      </c>
      <c r="D33" s="46" t="s">
        <v>64</v>
      </c>
      <c r="E33" s="46" t="s">
        <v>66</v>
      </c>
      <c r="F33" s="46" t="s">
        <v>59</v>
      </c>
      <c r="G33" s="47">
        <v>18.3</v>
      </c>
      <c r="H33" s="47">
        <v>18.3</v>
      </c>
    </row>
    <row r="34" spans="1:8" s="32" customFormat="1" ht="37.5" customHeight="1">
      <c r="A34" s="43" t="s">
        <v>67</v>
      </c>
      <c r="B34" s="34" t="s">
        <v>114</v>
      </c>
      <c r="C34" s="34" t="s">
        <v>64</v>
      </c>
      <c r="D34" s="34"/>
      <c r="E34" s="34" t="s">
        <v>42</v>
      </c>
      <c r="F34" s="34" t="s">
        <v>42</v>
      </c>
      <c r="G34" s="44">
        <f>G35+G39</f>
        <v>84.1</v>
      </c>
      <c r="H34" s="44">
        <f>H35+H39</f>
        <v>57.599999999999994</v>
      </c>
    </row>
    <row r="35" spans="1:8" s="32" customFormat="1" ht="36">
      <c r="A35" s="43" t="s">
        <v>222</v>
      </c>
      <c r="B35" s="34" t="s">
        <v>114</v>
      </c>
      <c r="C35" s="34" t="s">
        <v>64</v>
      </c>
      <c r="D35" s="34" t="s">
        <v>73</v>
      </c>
      <c r="E35" s="34"/>
      <c r="F35" s="34"/>
      <c r="G35" s="44">
        <f aca="true" t="shared" si="1" ref="G35:H37">G36</f>
        <v>9.8</v>
      </c>
      <c r="H35" s="44">
        <f t="shared" si="1"/>
        <v>9.8</v>
      </c>
    </row>
    <row r="36" spans="1:8" s="32" customFormat="1" ht="14.25">
      <c r="A36" s="43" t="s">
        <v>46</v>
      </c>
      <c r="B36" s="34" t="s">
        <v>114</v>
      </c>
      <c r="C36" s="34" t="s">
        <v>64</v>
      </c>
      <c r="D36" s="34" t="s">
        <v>73</v>
      </c>
      <c r="E36" s="34" t="s">
        <v>47</v>
      </c>
      <c r="F36" s="34" t="s">
        <v>42</v>
      </c>
      <c r="G36" s="44">
        <f t="shared" si="1"/>
        <v>9.8</v>
      </c>
      <c r="H36" s="44">
        <f t="shared" si="1"/>
        <v>9.8</v>
      </c>
    </row>
    <row r="37" spans="1:8" s="32" customFormat="1" ht="36">
      <c r="A37" s="43" t="s">
        <v>223</v>
      </c>
      <c r="B37" s="34" t="s">
        <v>114</v>
      </c>
      <c r="C37" s="34" t="s">
        <v>64</v>
      </c>
      <c r="D37" s="34" t="s">
        <v>73</v>
      </c>
      <c r="E37" s="34" t="s">
        <v>224</v>
      </c>
      <c r="F37" s="34"/>
      <c r="G37" s="44">
        <f t="shared" si="1"/>
        <v>9.8</v>
      </c>
      <c r="H37" s="44">
        <f t="shared" si="1"/>
        <v>9.8</v>
      </c>
    </row>
    <row r="38" spans="1:8" s="19" customFormat="1" ht="36.75">
      <c r="A38" s="43" t="s">
        <v>58</v>
      </c>
      <c r="B38" s="46" t="s">
        <v>114</v>
      </c>
      <c r="C38" s="46" t="s">
        <v>64</v>
      </c>
      <c r="D38" s="46" t="s">
        <v>73</v>
      </c>
      <c r="E38" s="46" t="s">
        <v>224</v>
      </c>
      <c r="F38" s="46" t="s">
        <v>59</v>
      </c>
      <c r="G38" s="47">
        <v>9.8</v>
      </c>
      <c r="H38" s="47">
        <v>9.8</v>
      </c>
    </row>
    <row r="39" spans="1:8" s="32" customFormat="1" ht="14.25">
      <c r="A39" s="43" t="s">
        <v>68</v>
      </c>
      <c r="B39" s="34" t="s">
        <v>114</v>
      </c>
      <c r="C39" s="34" t="s">
        <v>64</v>
      </c>
      <c r="D39" s="34" t="s">
        <v>20</v>
      </c>
      <c r="E39" s="34" t="s">
        <v>42</v>
      </c>
      <c r="F39" s="34" t="s">
        <v>42</v>
      </c>
      <c r="G39" s="44">
        <f aca="true" t="shared" si="2" ref="G39:H41">G40</f>
        <v>74.3</v>
      </c>
      <c r="H39" s="44">
        <f t="shared" si="2"/>
        <v>47.8</v>
      </c>
    </row>
    <row r="40" spans="1:8" s="32" customFormat="1" ht="14.25">
      <c r="A40" s="43" t="s">
        <v>46</v>
      </c>
      <c r="B40" s="34" t="s">
        <v>114</v>
      </c>
      <c r="C40" s="34" t="s">
        <v>64</v>
      </c>
      <c r="D40" s="34" t="s">
        <v>20</v>
      </c>
      <c r="E40" s="34" t="s">
        <v>47</v>
      </c>
      <c r="F40" s="34" t="s">
        <v>42</v>
      </c>
      <c r="G40" s="44">
        <f t="shared" si="2"/>
        <v>74.3</v>
      </c>
      <c r="H40" s="44">
        <f t="shared" si="2"/>
        <v>47.8</v>
      </c>
    </row>
    <row r="41" spans="1:8" s="32" customFormat="1" ht="24">
      <c r="A41" s="43" t="s">
        <v>69</v>
      </c>
      <c r="B41" s="34" t="s">
        <v>114</v>
      </c>
      <c r="C41" s="34" t="s">
        <v>64</v>
      </c>
      <c r="D41" s="34" t="s">
        <v>20</v>
      </c>
      <c r="E41" s="34" t="s">
        <v>70</v>
      </c>
      <c r="F41" s="34" t="s">
        <v>42</v>
      </c>
      <c r="G41" s="44">
        <f t="shared" si="2"/>
        <v>74.3</v>
      </c>
      <c r="H41" s="44">
        <f t="shared" si="2"/>
        <v>47.8</v>
      </c>
    </row>
    <row r="42" spans="1:8" s="32" customFormat="1" ht="24">
      <c r="A42" s="45" t="s">
        <v>58</v>
      </c>
      <c r="B42" s="46" t="s">
        <v>114</v>
      </c>
      <c r="C42" s="46" t="s">
        <v>64</v>
      </c>
      <c r="D42" s="46" t="s">
        <v>20</v>
      </c>
      <c r="E42" s="46" t="s">
        <v>70</v>
      </c>
      <c r="F42" s="46" t="s">
        <v>59</v>
      </c>
      <c r="G42" s="47">
        <v>74.3</v>
      </c>
      <c r="H42" s="47">
        <v>47.8</v>
      </c>
    </row>
    <row r="43" spans="1:8" s="19" customFormat="1" ht="15">
      <c r="A43" s="43" t="s">
        <v>71</v>
      </c>
      <c r="B43" s="34" t="s">
        <v>114</v>
      </c>
      <c r="C43" s="34" t="s">
        <v>55</v>
      </c>
      <c r="D43" s="34"/>
      <c r="E43" s="34" t="s">
        <v>42</v>
      </c>
      <c r="F43" s="34" t="s">
        <v>42</v>
      </c>
      <c r="G43" s="44">
        <f>G44+G48</f>
        <v>875</v>
      </c>
      <c r="H43" s="44">
        <f>H44+H48</f>
        <v>875</v>
      </c>
    </row>
    <row r="44" spans="1:8" s="19" customFormat="1" ht="15.75" customHeight="1">
      <c r="A44" s="43" t="s">
        <v>72</v>
      </c>
      <c r="B44" s="34" t="s">
        <v>114</v>
      </c>
      <c r="C44" s="34" t="s">
        <v>55</v>
      </c>
      <c r="D44" s="34" t="s">
        <v>73</v>
      </c>
      <c r="E44" s="34" t="s">
        <v>42</v>
      </c>
      <c r="F44" s="34" t="s">
        <v>42</v>
      </c>
      <c r="G44" s="44">
        <f aca="true" t="shared" si="3" ref="G44:H46">G45</f>
        <v>865</v>
      </c>
      <c r="H44" s="44">
        <f t="shared" si="3"/>
        <v>865</v>
      </c>
    </row>
    <row r="45" spans="1:8" s="19" customFormat="1" ht="24.75" customHeight="1">
      <c r="A45" s="43" t="s">
        <v>46</v>
      </c>
      <c r="B45" s="34" t="s">
        <v>114</v>
      </c>
      <c r="C45" s="34" t="s">
        <v>55</v>
      </c>
      <c r="D45" s="34" t="s">
        <v>73</v>
      </c>
      <c r="E45" s="34" t="s">
        <v>47</v>
      </c>
      <c r="F45" s="34" t="s">
        <v>42</v>
      </c>
      <c r="G45" s="44">
        <f t="shared" si="3"/>
        <v>865</v>
      </c>
      <c r="H45" s="44">
        <f t="shared" si="3"/>
        <v>865</v>
      </c>
    </row>
    <row r="46" spans="1:8" s="32" customFormat="1" ht="84">
      <c r="A46" s="48" t="s">
        <v>74</v>
      </c>
      <c r="B46" s="34" t="s">
        <v>114</v>
      </c>
      <c r="C46" s="34" t="s">
        <v>55</v>
      </c>
      <c r="D46" s="34" t="s">
        <v>73</v>
      </c>
      <c r="E46" s="34" t="s">
        <v>75</v>
      </c>
      <c r="F46" s="34" t="s">
        <v>42</v>
      </c>
      <c r="G46" s="44">
        <f t="shared" si="3"/>
        <v>865</v>
      </c>
      <c r="H46" s="44">
        <f t="shared" si="3"/>
        <v>865</v>
      </c>
    </row>
    <row r="47" spans="1:8" s="32" customFormat="1" ht="24">
      <c r="A47" s="45" t="s">
        <v>58</v>
      </c>
      <c r="B47" s="46" t="s">
        <v>114</v>
      </c>
      <c r="C47" s="46" t="s">
        <v>55</v>
      </c>
      <c r="D47" s="46" t="s">
        <v>73</v>
      </c>
      <c r="E47" s="46" t="s">
        <v>75</v>
      </c>
      <c r="F47" s="46" t="s">
        <v>59</v>
      </c>
      <c r="G47" s="47">
        <v>865</v>
      </c>
      <c r="H47" s="47">
        <v>865</v>
      </c>
    </row>
    <row r="48" spans="1:8" s="32" customFormat="1" ht="15" customHeight="1">
      <c r="A48" s="43" t="s">
        <v>119</v>
      </c>
      <c r="B48" s="34" t="s">
        <v>114</v>
      </c>
      <c r="C48" s="34" t="s">
        <v>55</v>
      </c>
      <c r="D48" s="34" t="s">
        <v>120</v>
      </c>
      <c r="E48" s="34"/>
      <c r="F48" s="34"/>
      <c r="G48" s="44">
        <f aca="true" t="shared" si="4" ref="G48:H50">G49</f>
        <v>10</v>
      </c>
      <c r="H48" s="44">
        <f t="shared" si="4"/>
        <v>10</v>
      </c>
    </row>
    <row r="49" spans="1:8" s="32" customFormat="1" ht="14.25">
      <c r="A49" s="43" t="s">
        <v>46</v>
      </c>
      <c r="B49" s="34" t="s">
        <v>114</v>
      </c>
      <c r="C49" s="34" t="s">
        <v>55</v>
      </c>
      <c r="D49" s="34" t="s">
        <v>120</v>
      </c>
      <c r="E49" s="34" t="s">
        <v>47</v>
      </c>
      <c r="F49" s="34"/>
      <c r="G49" s="44">
        <f t="shared" si="4"/>
        <v>10</v>
      </c>
      <c r="H49" s="44">
        <f t="shared" si="4"/>
        <v>10</v>
      </c>
    </row>
    <row r="50" spans="1:8" s="32" customFormat="1" ht="24">
      <c r="A50" s="43" t="s">
        <v>121</v>
      </c>
      <c r="B50" s="34" t="s">
        <v>114</v>
      </c>
      <c r="C50" s="34" t="s">
        <v>55</v>
      </c>
      <c r="D50" s="34" t="s">
        <v>120</v>
      </c>
      <c r="E50" s="34" t="s">
        <v>122</v>
      </c>
      <c r="F50" s="34" t="s">
        <v>42</v>
      </c>
      <c r="G50" s="44">
        <f t="shared" si="4"/>
        <v>10</v>
      </c>
      <c r="H50" s="44">
        <f t="shared" si="4"/>
        <v>10</v>
      </c>
    </row>
    <row r="51" spans="1:8" s="51" customFormat="1" ht="15">
      <c r="A51" s="45" t="s">
        <v>225</v>
      </c>
      <c r="B51" s="46" t="s">
        <v>114</v>
      </c>
      <c r="C51" s="46" t="s">
        <v>55</v>
      </c>
      <c r="D51" s="46" t="s">
        <v>120</v>
      </c>
      <c r="E51" s="46" t="s">
        <v>122</v>
      </c>
      <c r="F51" s="46" t="s">
        <v>59</v>
      </c>
      <c r="G51" s="47">
        <v>10</v>
      </c>
      <c r="H51" s="47">
        <v>10</v>
      </c>
    </row>
    <row r="52" spans="1:8" s="19" customFormat="1" ht="15">
      <c r="A52" s="43" t="s">
        <v>76</v>
      </c>
      <c r="B52" s="34" t="s">
        <v>114</v>
      </c>
      <c r="C52" s="34" t="s">
        <v>77</v>
      </c>
      <c r="D52" s="34"/>
      <c r="E52" s="34" t="s">
        <v>42</v>
      </c>
      <c r="F52" s="34" t="s">
        <v>42</v>
      </c>
      <c r="G52" s="44">
        <f>G53</f>
        <v>2037.5</v>
      </c>
      <c r="H52" s="44">
        <f>H53</f>
        <v>1983.1</v>
      </c>
    </row>
    <row r="53" spans="1:8" s="32" customFormat="1" ht="14.25">
      <c r="A53" s="43" t="s">
        <v>78</v>
      </c>
      <c r="B53" s="34" t="s">
        <v>114</v>
      </c>
      <c r="C53" s="34" t="s">
        <v>77</v>
      </c>
      <c r="D53" s="34" t="s">
        <v>64</v>
      </c>
      <c r="E53" s="34" t="s">
        <v>42</v>
      </c>
      <c r="F53" s="34" t="s">
        <v>42</v>
      </c>
      <c r="G53" s="44">
        <f>G54+G60</f>
        <v>2037.5</v>
      </c>
      <c r="H53" s="44">
        <f>H54+H60</f>
        <v>1983.1</v>
      </c>
    </row>
    <row r="54" spans="1:8" s="19" customFormat="1" ht="48.75">
      <c r="A54" s="43" t="s">
        <v>123</v>
      </c>
      <c r="B54" s="34" t="s">
        <v>114</v>
      </c>
      <c r="C54" s="34" t="s">
        <v>77</v>
      </c>
      <c r="D54" s="34" t="s">
        <v>64</v>
      </c>
      <c r="E54" s="34" t="s">
        <v>124</v>
      </c>
      <c r="F54" s="34" t="s">
        <v>42</v>
      </c>
      <c r="G54" s="44">
        <f>G55</f>
        <v>766.4</v>
      </c>
      <c r="H54" s="44">
        <f>H55</f>
        <v>766.4</v>
      </c>
    </row>
    <row r="55" spans="1:8" s="32" customFormat="1" ht="36">
      <c r="A55" s="43" t="s">
        <v>125</v>
      </c>
      <c r="B55" s="34" t="s">
        <v>114</v>
      </c>
      <c r="C55" s="34" t="s">
        <v>77</v>
      </c>
      <c r="D55" s="34" t="s">
        <v>64</v>
      </c>
      <c r="E55" s="34" t="s">
        <v>126</v>
      </c>
      <c r="F55" s="34" t="s">
        <v>42</v>
      </c>
      <c r="G55" s="44">
        <f>G56+G58</f>
        <v>766.4</v>
      </c>
      <c r="H55" s="44">
        <f>H56+H58</f>
        <v>766.4</v>
      </c>
    </row>
    <row r="56" spans="1:8" s="19" customFormat="1" ht="24.75">
      <c r="A56" s="43" t="s">
        <v>136</v>
      </c>
      <c r="B56" s="34" t="s">
        <v>114</v>
      </c>
      <c r="C56" s="34" t="s">
        <v>77</v>
      </c>
      <c r="D56" s="34" t="s">
        <v>64</v>
      </c>
      <c r="E56" s="34" t="s">
        <v>205</v>
      </c>
      <c r="F56" s="34"/>
      <c r="G56" s="44">
        <f>G57</f>
        <v>734.9</v>
      </c>
      <c r="H56" s="44">
        <f>H57</f>
        <v>734.9</v>
      </c>
    </row>
    <row r="57" spans="1:8" s="19" customFormat="1" ht="24.75">
      <c r="A57" s="45" t="s">
        <v>58</v>
      </c>
      <c r="B57" s="46" t="s">
        <v>114</v>
      </c>
      <c r="C57" s="46" t="s">
        <v>77</v>
      </c>
      <c r="D57" s="46" t="s">
        <v>64</v>
      </c>
      <c r="E57" s="46" t="s">
        <v>205</v>
      </c>
      <c r="F57" s="46" t="s">
        <v>59</v>
      </c>
      <c r="G57" s="47">
        <v>734.9</v>
      </c>
      <c r="H57" s="47">
        <v>734.9</v>
      </c>
    </row>
    <row r="58" spans="1:8" s="19" customFormat="1" ht="26.25">
      <c r="A58" s="43" t="s">
        <v>226</v>
      </c>
      <c r="B58" s="34" t="s">
        <v>114</v>
      </c>
      <c r="C58" s="34" t="s">
        <v>77</v>
      </c>
      <c r="D58" s="34" t="s">
        <v>64</v>
      </c>
      <c r="E58" s="34" t="s">
        <v>206</v>
      </c>
      <c r="F58" s="34"/>
      <c r="G58" s="44">
        <f>G59</f>
        <v>31.5</v>
      </c>
      <c r="H58" s="44">
        <f>H59</f>
        <v>31.5</v>
      </c>
    </row>
    <row r="59" spans="1:8" s="32" customFormat="1" ht="24">
      <c r="A59" s="45" t="s">
        <v>58</v>
      </c>
      <c r="B59" s="46" t="s">
        <v>114</v>
      </c>
      <c r="C59" s="46" t="s">
        <v>77</v>
      </c>
      <c r="D59" s="46" t="s">
        <v>64</v>
      </c>
      <c r="E59" s="46" t="s">
        <v>206</v>
      </c>
      <c r="F59" s="46" t="s">
        <v>59</v>
      </c>
      <c r="G59" s="47">
        <v>31.5</v>
      </c>
      <c r="H59" s="47">
        <v>31.5</v>
      </c>
    </row>
    <row r="60" spans="1:8" s="19" customFormat="1" ht="15">
      <c r="A60" s="43" t="s">
        <v>46</v>
      </c>
      <c r="B60" s="34" t="s">
        <v>114</v>
      </c>
      <c r="C60" s="34" t="s">
        <v>77</v>
      </c>
      <c r="D60" s="34" t="s">
        <v>64</v>
      </c>
      <c r="E60" s="34" t="s">
        <v>47</v>
      </c>
      <c r="F60" s="34" t="s">
        <v>42</v>
      </c>
      <c r="G60" s="44">
        <f>G63+G65+G67+G69+G61+G71+G73</f>
        <v>1271.1</v>
      </c>
      <c r="H60" s="44">
        <f>H63+H65+H67+H69+H61+H71+H73</f>
        <v>1216.6999999999998</v>
      </c>
    </row>
    <row r="61" spans="1:8" s="32" customFormat="1" ht="36">
      <c r="A61" s="43" t="s">
        <v>227</v>
      </c>
      <c r="B61" s="34" t="s">
        <v>114</v>
      </c>
      <c r="C61" s="34" t="s">
        <v>77</v>
      </c>
      <c r="D61" s="34" t="s">
        <v>64</v>
      </c>
      <c r="E61" s="34" t="s">
        <v>228</v>
      </c>
      <c r="F61" s="34" t="s">
        <v>42</v>
      </c>
      <c r="G61" s="47">
        <f>G62</f>
        <v>55</v>
      </c>
      <c r="H61" s="47">
        <f>H62</f>
        <v>20.5</v>
      </c>
    </row>
    <row r="62" spans="1:8" s="32" customFormat="1" ht="34.5" customHeight="1">
      <c r="A62" s="45" t="s">
        <v>58</v>
      </c>
      <c r="B62" s="46" t="s">
        <v>114</v>
      </c>
      <c r="C62" s="46" t="s">
        <v>77</v>
      </c>
      <c r="D62" s="46" t="s">
        <v>64</v>
      </c>
      <c r="E62" s="46" t="s">
        <v>228</v>
      </c>
      <c r="F62" s="46" t="s">
        <v>59</v>
      </c>
      <c r="G62" s="47">
        <v>55</v>
      </c>
      <c r="H62" s="47">
        <v>20.5</v>
      </c>
    </row>
    <row r="63" spans="1:8" s="32" customFormat="1" ht="0.75" customHeight="1" hidden="1">
      <c r="A63" s="43" t="s">
        <v>81</v>
      </c>
      <c r="B63" s="34" t="s">
        <v>114</v>
      </c>
      <c r="C63" s="34" t="s">
        <v>77</v>
      </c>
      <c r="D63" s="34" t="s">
        <v>64</v>
      </c>
      <c r="E63" s="34" t="s">
        <v>82</v>
      </c>
      <c r="F63" s="34" t="s">
        <v>42</v>
      </c>
      <c r="G63" s="44">
        <f>G64</f>
        <v>0</v>
      </c>
      <c r="H63" s="44">
        <f>H64</f>
        <v>0</v>
      </c>
    </row>
    <row r="64" spans="1:8" s="32" customFormat="1" ht="24" hidden="1">
      <c r="A64" s="45" t="s">
        <v>58</v>
      </c>
      <c r="B64" s="46" t="s">
        <v>114</v>
      </c>
      <c r="C64" s="46" t="s">
        <v>77</v>
      </c>
      <c r="D64" s="46" t="s">
        <v>64</v>
      </c>
      <c r="E64" s="46" t="s">
        <v>82</v>
      </c>
      <c r="F64" s="46" t="s">
        <v>59</v>
      </c>
      <c r="G64" s="47"/>
      <c r="H64" s="47">
        <v>0</v>
      </c>
    </row>
    <row r="65" spans="1:8" s="19" customFormat="1" ht="24.75">
      <c r="A65" s="43" t="s">
        <v>83</v>
      </c>
      <c r="B65" s="34" t="s">
        <v>114</v>
      </c>
      <c r="C65" s="34" t="s">
        <v>77</v>
      </c>
      <c r="D65" s="34" t="s">
        <v>64</v>
      </c>
      <c r="E65" s="34" t="s">
        <v>84</v>
      </c>
      <c r="F65" s="34" t="s">
        <v>42</v>
      </c>
      <c r="G65" s="44">
        <f>G66</f>
        <v>10.6</v>
      </c>
      <c r="H65" s="44">
        <f>H66</f>
        <v>0.4</v>
      </c>
    </row>
    <row r="66" spans="1:8" s="32" customFormat="1" ht="24">
      <c r="A66" s="45" t="s">
        <v>58</v>
      </c>
      <c r="B66" s="46" t="s">
        <v>114</v>
      </c>
      <c r="C66" s="46" t="s">
        <v>77</v>
      </c>
      <c r="D66" s="46" t="s">
        <v>64</v>
      </c>
      <c r="E66" s="46" t="s">
        <v>84</v>
      </c>
      <c r="F66" s="46" t="s">
        <v>59</v>
      </c>
      <c r="G66" s="47">
        <v>10.6</v>
      </c>
      <c r="H66" s="47">
        <v>0.4</v>
      </c>
    </row>
    <row r="67" spans="1:8" s="32" customFormat="1" ht="14.25">
      <c r="A67" s="43" t="s">
        <v>85</v>
      </c>
      <c r="B67" s="34" t="s">
        <v>114</v>
      </c>
      <c r="C67" s="34" t="s">
        <v>77</v>
      </c>
      <c r="D67" s="34" t="s">
        <v>64</v>
      </c>
      <c r="E67" s="34" t="s">
        <v>86</v>
      </c>
      <c r="F67" s="34" t="s">
        <v>42</v>
      </c>
      <c r="G67" s="44">
        <f>G68</f>
        <v>154</v>
      </c>
      <c r="H67" s="44">
        <f>H68</f>
        <v>148.9</v>
      </c>
    </row>
    <row r="68" spans="1:8" s="32" customFormat="1" ht="24">
      <c r="A68" s="45" t="s">
        <v>58</v>
      </c>
      <c r="B68" s="46" t="s">
        <v>114</v>
      </c>
      <c r="C68" s="46" t="s">
        <v>77</v>
      </c>
      <c r="D68" s="46" t="s">
        <v>64</v>
      </c>
      <c r="E68" s="46" t="s">
        <v>86</v>
      </c>
      <c r="F68" s="46" t="s">
        <v>59</v>
      </c>
      <c r="G68" s="47">
        <v>154</v>
      </c>
      <c r="H68" s="47">
        <v>148.9</v>
      </c>
    </row>
    <row r="69" spans="1:8" s="19" customFormat="1" ht="48.75">
      <c r="A69" s="43" t="s">
        <v>229</v>
      </c>
      <c r="B69" s="34" t="s">
        <v>114</v>
      </c>
      <c r="C69" s="34" t="s">
        <v>77</v>
      </c>
      <c r="D69" s="34" t="s">
        <v>64</v>
      </c>
      <c r="E69" s="34" t="s">
        <v>230</v>
      </c>
      <c r="F69" s="34"/>
      <c r="G69" s="44">
        <f>G70</f>
        <v>212.1</v>
      </c>
      <c r="H69" s="44">
        <f>H70</f>
        <v>212.1</v>
      </c>
    </row>
    <row r="70" spans="1:8" s="32" customFormat="1" ht="24">
      <c r="A70" s="45" t="s">
        <v>58</v>
      </c>
      <c r="B70" s="46" t="s">
        <v>114</v>
      </c>
      <c r="C70" s="46" t="s">
        <v>77</v>
      </c>
      <c r="D70" s="46" t="s">
        <v>64</v>
      </c>
      <c r="E70" s="46" t="s">
        <v>230</v>
      </c>
      <c r="F70" s="46" t="s">
        <v>59</v>
      </c>
      <c r="G70" s="47">
        <v>212.1</v>
      </c>
      <c r="H70" s="47">
        <v>212.1</v>
      </c>
    </row>
    <row r="71" spans="1:8" s="32" customFormat="1" ht="24">
      <c r="A71" s="43" t="s">
        <v>231</v>
      </c>
      <c r="B71" s="34" t="s">
        <v>114</v>
      </c>
      <c r="C71" s="34" t="s">
        <v>77</v>
      </c>
      <c r="D71" s="34" t="s">
        <v>64</v>
      </c>
      <c r="E71" s="34" t="s">
        <v>232</v>
      </c>
      <c r="F71" s="34" t="s">
        <v>42</v>
      </c>
      <c r="G71" s="44">
        <f>G72</f>
        <v>0</v>
      </c>
      <c r="H71" s="44">
        <f>H72</f>
        <v>0</v>
      </c>
    </row>
    <row r="72" spans="1:8" s="32" customFormat="1" ht="14.25">
      <c r="A72" s="45" t="s">
        <v>225</v>
      </c>
      <c r="B72" s="46" t="s">
        <v>114</v>
      </c>
      <c r="C72" s="46" t="s">
        <v>77</v>
      </c>
      <c r="D72" s="46" t="s">
        <v>64</v>
      </c>
      <c r="E72" s="46" t="s">
        <v>232</v>
      </c>
      <c r="F72" s="46" t="s">
        <v>59</v>
      </c>
      <c r="G72" s="47"/>
      <c r="H72" s="47">
        <v>0</v>
      </c>
    </row>
    <row r="73" spans="1:8" s="32" customFormat="1" ht="14.25">
      <c r="A73" s="43" t="s">
        <v>233</v>
      </c>
      <c r="B73" s="34" t="s">
        <v>114</v>
      </c>
      <c r="C73" s="34" t="s">
        <v>77</v>
      </c>
      <c r="D73" s="34" t="s">
        <v>64</v>
      </c>
      <c r="E73" s="34" t="s">
        <v>234</v>
      </c>
      <c r="F73" s="34"/>
      <c r="G73" s="44">
        <f>G74</f>
        <v>839.4</v>
      </c>
      <c r="H73" s="44">
        <f>H74</f>
        <v>834.8</v>
      </c>
    </row>
    <row r="74" spans="1:8" s="19" customFormat="1" ht="15">
      <c r="A74" s="45" t="s">
        <v>225</v>
      </c>
      <c r="B74" s="46" t="s">
        <v>114</v>
      </c>
      <c r="C74" s="46" t="s">
        <v>77</v>
      </c>
      <c r="D74" s="46" t="s">
        <v>64</v>
      </c>
      <c r="E74" s="46" t="s">
        <v>234</v>
      </c>
      <c r="F74" s="46" t="s">
        <v>59</v>
      </c>
      <c r="G74" s="47">
        <v>839.4</v>
      </c>
      <c r="H74" s="47">
        <v>834.8</v>
      </c>
    </row>
    <row r="75" spans="1:8" s="32" customFormat="1" ht="14.25">
      <c r="A75" s="43" t="s">
        <v>87</v>
      </c>
      <c r="B75" s="34" t="s">
        <v>114</v>
      </c>
      <c r="C75" s="34" t="s">
        <v>88</v>
      </c>
      <c r="D75" s="34"/>
      <c r="E75" s="34" t="s">
        <v>42</v>
      </c>
      <c r="F75" s="34" t="s">
        <v>42</v>
      </c>
      <c r="G75" s="44">
        <f>G76</f>
        <v>156</v>
      </c>
      <c r="H75" s="44">
        <f>H76</f>
        <v>156</v>
      </c>
    </row>
    <row r="76" spans="1:8" s="32" customFormat="1" ht="14.25">
      <c r="A76" s="43" t="s">
        <v>89</v>
      </c>
      <c r="B76" s="34" t="s">
        <v>114</v>
      </c>
      <c r="C76" s="34" t="s">
        <v>88</v>
      </c>
      <c r="D76" s="34" t="s">
        <v>88</v>
      </c>
      <c r="E76" s="34" t="s">
        <v>42</v>
      </c>
      <c r="F76" s="34" t="s">
        <v>42</v>
      </c>
      <c r="G76" s="44">
        <f>G77</f>
        <v>156</v>
      </c>
      <c r="H76" s="44">
        <f>H77</f>
        <v>156</v>
      </c>
    </row>
    <row r="77" spans="1:8" s="32" customFormat="1" ht="14.25">
      <c r="A77" s="43" t="s">
        <v>46</v>
      </c>
      <c r="B77" s="34" t="s">
        <v>114</v>
      </c>
      <c r="C77" s="34" t="s">
        <v>88</v>
      </c>
      <c r="D77" s="34" t="s">
        <v>88</v>
      </c>
      <c r="E77" s="34" t="s">
        <v>47</v>
      </c>
      <c r="F77" s="34" t="s">
        <v>42</v>
      </c>
      <c r="G77" s="44">
        <f>G78+G80</f>
        <v>156</v>
      </c>
      <c r="H77" s="44">
        <f>H78+H80</f>
        <v>156</v>
      </c>
    </row>
    <row r="78" spans="1:8" s="32" customFormat="1" ht="36">
      <c r="A78" s="43" t="s">
        <v>90</v>
      </c>
      <c r="B78" s="34" t="s">
        <v>114</v>
      </c>
      <c r="C78" s="34" t="s">
        <v>88</v>
      </c>
      <c r="D78" s="34" t="s">
        <v>88</v>
      </c>
      <c r="E78" s="34" t="s">
        <v>91</v>
      </c>
      <c r="F78" s="34" t="s">
        <v>42</v>
      </c>
      <c r="G78" s="44">
        <f>G79</f>
        <v>5.1</v>
      </c>
      <c r="H78" s="44">
        <f>H79</f>
        <v>5.1</v>
      </c>
    </row>
    <row r="79" spans="1:8" s="32" customFormat="1" ht="14.25">
      <c r="A79" s="45" t="s">
        <v>92</v>
      </c>
      <c r="B79" s="46" t="s">
        <v>114</v>
      </c>
      <c r="C79" s="46" t="s">
        <v>88</v>
      </c>
      <c r="D79" s="46" t="s">
        <v>88</v>
      </c>
      <c r="E79" s="46" t="s">
        <v>91</v>
      </c>
      <c r="F79" s="46" t="s">
        <v>93</v>
      </c>
      <c r="G79" s="47">
        <v>5.1</v>
      </c>
      <c r="H79" s="47">
        <v>5.1</v>
      </c>
    </row>
    <row r="80" spans="1:8" s="19" customFormat="1" ht="26.25">
      <c r="A80" s="33" t="s">
        <v>94</v>
      </c>
      <c r="B80" s="34" t="s">
        <v>127</v>
      </c>
      <c r="C80" s="34" t="s">
        <v>88</v>
      </c>
      <c r="D80" s="34" t="s">
        <v>88</v>
      </c>
      <c r="E80" s="34" t="s">
        <v>95</v>
      </c>
      <c r="F80" s="34" t="s">
        <v>42</v>
      </c>
      <c r="G80" s="47">
        <f>G81</f>
        <v>150.9</v>
      </c>
      <c r="H80" s="47">
        <f>H81</f>
        <v>150.9</v>
      </c>
    </row>
    <row r="81" spans="1:8" s="32" customFormat="1" ht="14.25">
      <c r="A81" s="50" t="s">
        <v>92</v>
      </c>
      <c r="B81" s="46" t="s">
        <v>127</v>
      </c>
      <c r="C81" s="46" t="s">
        <v>88</v>
      </c>
      <c r="D81" s="46" t="s">
        <v>88</v>
      </c>
      <c r="E81" s="46" t="s">
        <v>95</v>
      </c>
      <c r="F81" s="46" t="s">
        <v>93</v>
      </c>
      <c r="G81" s="47">
        <v>150.9</v>
      </c>
      <c r="H81" s="47">
        <v>150.9</v>
      </c>
    </row>
    <row r="82" spans="1:8" s="32" customFormat="1" ht="14.25">
      <c r="A82" s="43" t="s">
        <v>207</v>
      </c>
      <c r="B82" s="34" t="s">
        <v>114</v>
      </c>
      <c r="C82" s="34" t="s">
        <v>208</v>
      </c>
      <c r="D82" s="34"/>
      <c r="E82" s="34" t="s">
        <v>42</v>
      </c>
      <c r="F82" s="34" t="s">
        <v>42</v>
      </c>
      <c r="G82" s="44">
        <f aca="true" t="shared" si="5" ref="G82:H85">G83</f>
        <v>1066.8</v>
      </c>
      <c r="H82" s="47">
        <f t="shared" si="5"/>
        <v>1066.8</v>
      </c>
    </row>
    <row r="83" spans="1:8" s="32" customFormat="1" ht="14.25">
      <c r="A83" s="43" t="s">
        <v>209</v>
      </c>
      <c r="B83" s="34" t="s">
        <v>114</v>
      </c>
      <c r="C83" s="34" t="s">
        <v>208</v>
      </c>
      <c r="D83" s="34" t="s">
        <v>11</v>
      </c>
      <c r="E83" s="34" t="s">
        <v>42</v>
      </c>
      <c r="F83" s="34" t="s">
        <v>42</v>
      </c>
      <c r="G83" s="44">
        <f t="shared" si="5"/>
        <v>1066.8</v>
      </c>
      <c r="H83" s="47">
        <f t="shared" si="5"/>
        <v>1066.8</v>
      </c>
    </row>
    <row r="84" spans="1:8" s="32" customFormat="1" ht="14.25">
      <c r="A84" s="43" t="s">
        <v>46</v>
      </c>
      <c r="B84" s="34" t="s">
        <v>114</v>
      </c>
      <c r="C84" s="34" t="s">
        <v>208</v>
      </c>
      <c r="D84" s="34" t="s">
        <v>11</v>
      </c>
      <c r="E84" s="34" t="s">
        <v>47</v>
      </c>
      <c r="F84" s="34" t="s">
        <v>42</v>
      </c>
      <c r="G84" s="44">
        <f t="shared" si="5"/>
        <v>1066.8</v>
      </c>
      <c r="H84" s="47">
        <f t="shared" si="5"/>
        <v>1066.8</v>
      </c>
    </row>
    <row r="85" spans="1:8" s="19" customFormat="1" ht="36.75">
      <c r="A85" s="43" t="s">
        <v>210</v>
      </c>
      <c r="B85" s="34" t="s">
        <v>114</v>
      </c>
      <c r="C85" s="34" t="s">
        <v>208</v>
      </c>
      <c r="D85" s="34" t="s">
        <v>11</v>
      </c>
      <c r="E85" s="34" t="s">
        <v>211</v>
      </c>
      <c r="F85" s="34" t="s">
        <v>42</v>
      </c>
      <c r="G85" s="44">
        <f t="shared" si="5"/>
        <v>1066.8</v>
      </c>
      <c r="H85" s="47">
        <f t="shared" si="5"/>
        <v>1066.8</v>
      </c>
    </row>
    <row r="86" spans="1:8" s="32" customFormat="1" ht="14.25">
      <c r="A86" s="45" t="s">
        <v>92</v>
      </c>
      <c r="B86" s="46" t="s">
        <v>114</v>
      </c>
      <c r="C86" s="46" t="s">
        <v>208</v>
      </c>
      <c r="D86" s="46" t="s">
        <v>11</v>
      </c>
      <c r="E86" s="46" t="s">
        <v>211</v>
      </c>
      <c r="F86" s="46" t="s">
        <v>93</v>
      </c>
      <c r="G86" s="47">
        <v>1066.8</v>
      </c>
      <c r="H86" s="47">
        <v>1066.8</v>
      </c>
    </row>
    <row r="87" spans="1:8" s="32" customFormat="1" ht="14.25">
      <c r="A87" s="43" t="s">
        <v>96</v>
      </c>
      <c r="B87" s="34" t="s">
        <v>114</v>
      </c>
      <c r="C87" s="34" t="s">
        <v>20</v>
      </c>
      <c r="D87" s="34"/>
      <c r="E87" s="34" t="s">
        <v>42</v>
      </c>
      <c r="F87" s="34" t="s">
        <v>42</v>
      </c>
      <c r="G87" s="44">
        <f aca="true" t="shared" si="6" ref="G87:H90">G88</f>
        <v>24</v>
      </c>
      <c r="H87" s="44">
        <f t="shared" si="6"/>
        <v>0</v>
      </c>
    </row>
    <row r="88" spans="1:8" s="32" customFormat="1" ht="14.25">
      <c r="A88" s="43" t="s">
        <v>97</v>
      </c>
      <c r="B88" s="34" t="s">
        <v>114</v>
      </c>
      <c r="C88" s="34" t="s">
        <v>20</v>
      </c>
      <c r="D88" s="34" t="s">
        <v>11</v>
      </c>
      <c r="E88" s="34" t="s">
        <v>42</v>
      </c>
      <c r="F88" s="34" t="s">
        <v>42</v>
      </c>
      <c r="G88" s="44">
        <f t="shared" si="6"/>
        <v>24</v>
      </c>
      <c r="H88" s="44">
        <f t="shared" si="6"/>
        <v>0</v>
      </c>
    </row>
    <row r="89" spans="1:8" s="32" customFormat="1" ht="14.25">
      <c r="A89" s="43" t="s">
        <v>46</v>
      </c>
      <c r="B89" s="34" t="s">
        <v>114</v>
      </c>
      <c r="C89" s="34" t="s">
        <v>20</v>
      </c>
      <c r="D89" s="34" t="s">
        <v>11</v>
      </c>
      <c r="E89" s="34" t="s">
        <v>47</v>
      </c>
      <c r="F89" s="34" t="s">
        <v>42</v>
      </c>
      <c r="G89" s="44">
        <f t="shared" si="6"/>
        <v>24</v>
      </c>
      <c r="H89" s="44">
        <f t="shared" si="6"/>
        <v>0</v>
      </c>
    </row>
    <row r="90" spans="1:8" s="32" customFormat="1" ht="25.5" customHeight="1">
      <c r="A90" s="43" t="s">
        <v>98</v>
      </c>
      <c r="B90" s="34" t="s">
        <v>114</v>
      </c>
      <c r="C90" s="34" t="s">
        <v>20</v>
      </c>
      <c r="D90" s="34" t="s">
        <v>11</v>
      </c>
      <c r="E90" s="34" t="s">
        <v>99</v>
      </c>
      <c r="F90" s="34" t="s">
        <v>42</v>
      </c>
      <c r="G90" s="44">
        <f t="shared" si="6"/>
        <v>24</v>
      </c>
      <c r="H90" s="44">
        <f t="shared" si="6"/>
        <v>0</v>
      </c>
    </row>
    <row r="91" spans="1:8" s="32" customFormat="1" ht="14.25">
      <c r="A91" s="45" t="s">
        <v>100</v>
      </c>
      <c r="B91" s="46" t="s">
        <v>114</v>
      </c>
      <c r="C91" s="46" t="s">
        <v>20</v>
      </c>
      <c r="D91" s="46" t="s">
        <v>11</v>
      </c>
      <c r="E91" s="46" t="s">
        <v>99</v>
      </c>
      <c r="F91" s="46" t="s">
        <v>101</v>
      </c>
      <c r="G91" s="47">
        <v>24</v>
      </c>
      <c r="H91" s="47">
        <v>0</v>
      </c>
    </row>
    <row r="92" spans="1:8" s="32" customFormat="1" ht="14.25">
      <c r="A92" s="43" t="s">
        <v>102</v>
      </c>
      <c r="B92" s="34" t="s">
        <v>114</v>
      </c>
      <c r="C92" s="34" t="s">
        <v>103</v>
      </c>
      <c r="D92" s="34"/>
      <c r="E92" s="34" t="s">
        <v>42</v>
      </c>
      <c r="F92" s="34" t="s">
        <v>42</v>
      </c>
      <c r="G92" s="44">
        <f aca="true" t="shared" si="7" ref="G92:H95">G93</f>
        <v>20</v>
      </c>
      <c r="H92" s="44">
        <f t="shared" si="7"/>
        <v>20</v>
      </c>
    </row>
    <row r="93" spans="1:8" s="32" customFormat="1" ht="14.25">
      <c r="A93" s="43" t="s">
        <v>104</v>
      </c>
      <c r="B93" s="34" t="s">
        <v>114</v>
      </c>
      <c r="C93" s="34" t="s">
        <v>103</v>
      </c>
      <c r="D93" s="34" t="s">
        <v>45</v>
      </c>
      <c r="E93" s="34" t="s">
        <v>42</v>
      </c>
      <c r="F93" s="34" t="s">
        <v>42</v>
      </c>
      <c r="G93" s="44">
        <f t="shared" si="7"/>
        <v>20</v>
      </c>
      <c r="H93" s="44">
        <f t="shared" si="7"/>
        <v>20</v>
      </c>
    </row>
    <row r="94" spans="1:8" s="32" customFormat="1" ht="14.25">
      <c r="A94" s="43" t="s">
        <v>46</v>
      </c>
      <c r="B94" s="34" t="s">
        <v>114</v>
      </c>
      <c r="C94" s="34" t="s">
        <v>103</v>
      </c>
      <c r="D94" s="34" t="s">
        <v>45</v>
      </c>
      <c r="E94" s="34" t="s">
        <v>47</v>
      </c>
      <c r="F94" s="34" t="s">
        <v>42</v>
      </c>
      <c r="G94" s="44">
        <f t="shared" si="7"/>
        <v>20</v>
      </c>
      <c r="H94" s="44">
        <f t="shared" si="7"/>
        <v>20</v>
      </c>
    </row>
    <row r="95" spans="1:8" s="19" customFormat="1" ht="24.75">
      <c r="A95" s="43" t="s">
        <v>105</v>
      </c>
      <c r="B95" s="34" t="s">
        <v>114</v>
      </c>
      <c r="C95" s="34" t="s">
        <v>103</v>
      </c>
      <c r="D95" s="34" t="s">
        <v>45</v>
      </c>
      <c r="E95" s="34" t="s">
        <v>106</v>
      </c>
      <c r="F95" s="34" t="s">
        <v>42</v>
      </c>
      <c r="G95" s="44">
        <f t="shared" si="7"/>
        <v>20</v>
      </c>
      <c r="H95" s="44">
        <f t="shared" si="7"/>
        <v>20</v>
      </c>
    </row>
    <row r="96" spans="1:8" ht="24.75">
      <c r="A96" s="45" t="s">
        <v>58</v>
      </c>
      <c r="B96" s="46" t="s">
        <v>114</v>
      </c>
      <c r="C96" s="46" t="s">
        <v>103</v>
      </c>
      <c r="D96" s="46" t="s">
        <v>45</v>
      </c>
      <c r="E96" s="46" t="s">
        <v>106</v>
      </c>
      <c r="F96" s="46" t="s">
        <v>59</v>
      </c>
      <c r="G96" s="47">
        <v>20</v>
      </c>
      <c r="H96" s="47">
        <v>20</v>
      </c>
    </row>
    <row r="97" spans="1:8" ht="15">
      <c r="A97" s="128" t="s">
        <v>107</v>
      </c>
      <c r="B97" s="129"/>
      <c r="C97" s="129"/>
      <c r="D97" s="129"/>
      <c r="E97" s="129"/>
      <c r="F97" s="130"/>
      <c r="G97" s="49">
        <f>G12</f>
        <v>6352.099999999999</v>
      </c>
      <c r="H97" s="49">
        <f>H12</f>
        <v>6218.8</v>
      </c>
    </row>
    <row r="98" spans="1:8" ht="15">
      <c r="A98" s="43" t="s">
        <v>104</v>
      </c>
      <c r="B98" s="34" t="s">
        <v>114</v>
      </c>
      <c r="C98" s="34" t="s">
        <v>103</v>
      </c>
      <c r="D98" s="34" t="s">
        <v>45</v>
      </c>
      <c r="E98" s="34" t="s">
        <v>42</v>
      </c>
      <c r="F98" s="34" t="s">
        <v>42</v>
      </c>
      <c r="G98" s="110">
        <f aca="true" t="shared" si="8" ref="G98:H100">G99</f>
        <v>20</v>
      </c>
      <c r="H98" s="110">
        <f t="shared" si="8"/>
        <v>20</v>
      </c>
    </row>
    <row r="99" spans="1:8" ht="15">
      <c r="A99" s="45" t="s">
        <v>46</v>
      </c>
      <c r="B99" s="46" t="s">
        <v>114</v>
      </c>
      <c r="C99" s="46" t="s">
        <v>103</v>
      </c>
      <c r="D99" s="46" t="s">
        <v>45</v>
      </c>
      <c r="E99" s="46" t="s">
        <v>47</v>
      </c>
      <c r="F99" s="46" t="s">
        <v>42</v>
      </c>
      <c r="G99" s="111">
        <f t="shared" si="8"/>
        <v>20</v>
      </c>
      <c r="H99" s="111">
        <f t="shared" si="8"/>
        <v>20</v>
      </c>
    </row>
    <row r="100" spans="1:8" ht="24.75">
      <c r="A100" s="45" t="s">
        <v>105</v>
      </c>
      <c r="B100" s="46" t="s">
        <v>114</v>
      </c>
      <c r="C100" s="46" t="s">
        <v>103</v>
      </c>
      <c r="D100" s="46" t="s">
        <v>45</v>
      </c>
      <c r="E100" s="46" t="s">
        <v>106</v>
      </c>
      <c r="F100" s="46" t="s">
        <v>42</v>
      </c>
      <c r="G100" s="111">
        <f t="shared" si="8"/>
        <v>20</v>
      </c>
      <c r="H100" s="111">
        <f t="shared" si="8"/>
        <v>20</v>
      </c>
    </row>
    <row r="101" spans="1:8" ht="24.75">
      <c r="A101" s="45" t="s">
        <v>58</v>
      </c>
      <c r="B101" s="46" t="s">
        <v>114</v>
      </c>
      <c r="C101" s="46" t="s">
        <v>103</v>
      </c>
      <c r="D101" s="46" t="s">
        <v>45</v>
      </c>
      <c r="E101" s="46" t="s">
        <v>106</v>
      </c>
      <c r="F101" s="46" t="s">
        <v>59</v>
      </c>
      <c r="G101" s="111">
        <v>20</v>
      </c>
      <c r="H101" s="111">
        <v>20</v>
      </c>
    </row>
    <row r="102" spans="1:8" ht="15">
      <c r="A102" s="128" t="s">
        <v>107</v>
      </c>
      <c r="B102" s="129"/>
      <c r="C102" s="129"/>
      <c r="D102" s="129"/>
      <c r="E102" s="129"/>
      <c r="F102" s="130"/>
      <c r="G102" s="49">
        <f>G12</f>
        <v>6352.099999999999</v>
      </c>
      <c r="H102" s="11">
        <f>H12</f>
        <v>6218.8</v>
      </c>
    </row>
  </sheetData>
  <sheetProtection/>
  <mergeCells count="5">
    <mergeCell ref="A7:H7"/>
    <mergeCell ref="A8:H8"/>
    <mergeCell ref="A9:H9"/>
    <mergeCell ref="A102:F102"/>
    <mergeCell ref="A97:F97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81">
      <selection activeCell="E69" sqref="E69:J69"/>
    </sheetView>
  </sheetViews>
  <sheetFormatPr defaultColWidth="10.66015625" defaultRowHeight="12.75"/>
  <cols>
    <col min="1" max="1" width="57.5" style="1" customWidth="1"/>
    <col min="2" max="2" width="6" style="1" customWidth="1"/>
    <col min="3" max="3" width="13" style="1" customWidth="1"/>
    <col min="4" max="4" width="4.33203125" style="1" customWidth="1"/>
    <col min="5" max="5" width="9.66015625" style="0" customWidth="1"/>
    <col min="6" max="7" width="11.5" style="89" hidden="1" customWidth="1"/>
    <col min="8" max="9" width="10.33203125" style="89" hidden="1" customWidth="1"/>
  </cols>
  <sheetData>
    <row r="1" spans="1:9" s="32" customFormat="1" ht="14.25" hidden="1">
      <c r="A1" s="81"/>
      <c r="B1" s="82"/>
      <c r="C1" s="82"/>
      <c r="D1" s="82"/>
      <c r="E1" s="83"/>
      <c r="F1" s="83"/>
      <c r="G1" s="83"/>
      <c r="H1" s="83"/>
      <c r="I1" s="83"/>
    </row>
    <row r="2" spans="1:10" ht="15.75">
      <c r="A2" s="84"/>
      <c r="B2" s="112"/>
      <c r="C2" s="113"/>
      <c r="D2" s="113"/>
      <c r="E2" s="114"/>
      <c r="F2" s="115"/>
      <c r="G2" s="112"/>
      <c r="H2" s="113"/>
      <c r="I2" s="113"/>
      <c r="J2" s="114" t="s">
        <v>168</v>
      </c>
    </row>
    <row r="3" spans="1:10" ht="15.75">
      <c r="A3" s="85"/>
      <c r="B3" s="116"/>
      <c r="C3" s="116"/>
      <c r="D3" s="116"/>
      <c r="E3" s="117"/>
      <c r="F3" s="116"/>
      <c r="G3" s="116"/>
      <c r="H3" s="116"/>
      <c r="I3" s="116"/>
      <c r="J3" s="117" t="s">
        <v>169</v>
      </c>
    </row>
    <row r="4" spans="1:10" ht="15.75">
      <c r="A4" s="85"/>
      <c r="B4" s="116"/>
      <c r="C4" s="116"/>
      <c r="D4" s="116"/>
      <c r="E4" s="117"/>
      <c r="F4" s="116"/>
      <c r="G4" s="116"/>
      <c r="H4" s="116"/>
      <c r="I4" s="116"/>
      <c r="J4" s="117" t="s">
        <v>111</v>
      </c>
    </row>
    <row r="5" spans="1:10" ht="15.75">
      <c r="A5" s="84"/>
      <c r="B5" s="118"/>
      <c r="C5" s="118"/>
      <c r="D5" s="118"/>
      <c r="E5" s="59"/>
      <c r="F5" s="115"/>
      <c r="G5" s="118"/>
      <c r="H5" s="118"/>
      <c r="I5" s="118"/>
      <c r="J5" s="119" t="s">
        <v>214</v>
      </c>
    </row>
    <row r="6" spans="1:10" ht="44.25" customHeight="1">
      <c r="A6" s="131" t="s">
        <v>170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7" ht="15.75">
      <c r="A7" s="88" t="s">
        <v>215</v>
      </c>
      <c r="B7" s="88"/>
      <c r="C7" s="88"/>
      <c r="D7" s="88"/>
      <c r="E7" s="88"/>
      <c r="F7" s="87"/>
      <c r="G7" s="87"/>
    </row>
    <row r="8" spans="1:10" ht="12.75">
      <c r="A8" s="84"/>
      <c r="B8" s="86"/>
      <c r="C8" s="86"/>
      <c r="D8" s="86"/>
      <c r="E8" s="90"/>
      <c r="F8" s="90"/>
      <c r="G8" s="90"/>
      <c r="H8" s="90"/>
      <c r="I8" s="90"/>
      <c r="J8" s="90" t="s">
        <v>144</v>
      </c>
    </row>
    <row r="9" spans="1:10" s="95" customFormat="1" ht="83.25">
      <c r="A9" s="91" t="s">
        <v>171</v>
      </c>
      <c r="B9" s="92" t="s">
        <v>172</v>
      </c>
      <c r="C9" s="92" t="s">
        <v>40</v>
      </c>
      <c r="D9" s="92" t="s">
        <v>41</v>
      </c>
      <c r="E9" s="93" t="s">
        <v>216</v>
      </c>
      <c r="F9" s="94" t="str">
        <f>MID(F11,FIND("Проект",F11,1)+7,4)&amp;" ББ="&amp;LEFT(RIGHT(F10,12),2)</f>
        <v>2016 ББ=20</v>
      </c>
      <c r="G9" s="94" t="str">
        <f>MID(G11,FIND("Проект",G11,1)+7,4)&amp;" ББ="&amp;LEFT(RIGHT(G10,12),2)</f>
        <v>2016 ББ=22</v>
      </c>
      <c r="H9" s="94"/>
      <c r="I9" s="94"/>
      <c r="J9" s="93" t="s">
        <v>217</v>
      </c>
    </row>
    <row r="10" spans="1:10" s="99" customFormat="1" ht="292.5" hidden="1">
      <c r="A10" s="96" t="s">
        <v>173</v>
      </c>
      <c r="B10" s="96" t="s">
        <v>174</v>
      </c>
      <c r="C10" s="96" t="s">
        <v>175</v>
      </c>
      <c r="D10" s="96" t="s">
        <v>176</v>
      </c>
      <c r="E10" s="97" t="s">
        <v>177</v>
      </c>
      <c r="F10" s="98" t="s">
        <v>178</v>
      </c>
      <c r="G10" s="98" t="s">
        <v>179</v>
      </c>
      <c r="H10" s="98"/>
      <c r="I10" s="98"/>
      <c r="J10" s="97"/>
    </row>
    <row r="11" spans="1:10" s="32" customFormat="1" ht="285" hidden="1">
      <c r="A11" s="100" t="s">
        <v>36</v>
      </c>
      <c r="B11" s="100" t="s">
        <v>180</v>
      </c>
      <c r="C11" s="100" t="s">
        <v>40</v>
      </c>
      <c r="D11" s="100" t="s">
        <v>181</v>
      </c>
      <c r="E11" s="101" t="s">
        <v>182</v>
      </c>
      <c r="F11" s="102" t="s">
        <v>182</v>
      </c>
      <c r="G11" s="102" t="s">
        <v>182</v>
      </c>
      <c r="H11" s="102"/>
      <c r="I11" s="102"/>
      <c r="J11" s="101"/>
    </row>
    <row r="12" spans="1:10" s="32" customFormat="1" ht="14.25" hidden="1">
      <c r="A12" s="103" t="s">
        <v>183</v>
      </c>
      <c r="B12" s="104" t="s">
        <v>42</v>
      </c>
      <c r="C12" s="104" t="s">
        <v>42</v>
      </c>
      <c r="D12" s="104" t="s">
        <v>42</v>
      </c>
      <c r="E12" s="105">
        <v>5703.6</v>
      </c>
      <c r="F12" s="105">
        <v>5703.6</v>
      </c>
      <c r="G12" s="105"/>
      <c r="H12" s="105"/>
      <c r="I12" s="105"/>
      <c r="J12" s="105"/>
    </row>
    <row r="13" spans="1:10" s="32" customFormat="1" ht="14.25">
      <c r="A13" s="106" t="s">
        <v>43</v>
      </c>
      <c r="B13" s="104" t="s">
        <v>184</v>
      </c>
      <c r="C13" s="104" t="s">
        <v>42</v>
      </c>
      <c r="D13" s="104" t="s">
        <v>42</v>
      </c>
      <c r="E13" s="107">
        <f>E14+E19</f>
        <v>1838.6999999999998</v>
      </c>
      <c r="F13" s="105">
        <v>1623.6</v>
      </c>
      <c r="G13" s="105"/>
      <c r="H13" s="105"/>
      <c r="I13" s="105"/>
      <c r="J13" s="107">
        <f>J14+J19</f>
        <v>1812.9</v>
      </c>
    </row>
    <row r="14" spans="1:10" s="32" customFormat="1" ht="27.75" customHeight="1">
      <c r="A14" s="106" t="s">
        <v>44</v>
      </c>
      <c r="B14" s="104" t="s">
        <v>185</v>
      </c>
      <c r="C14" s="104" t="s">
        <v>42</v>
      </c>
      <c r="D14" s="104" t="s">
        <v>42</v>
      </c>
      <c r="E14" s="107">
        <f>E15</f>
        <v>602.8</v>
      </c>
      <c r="F14" s="105">
        <v>560</v>
      </c>
      <c r="G14" s="105"/>
      <c r="H14" s="105"/>
      <c r="I14" s="105"/>
      <c r="J14" s="107">
        <f>J15</f>
        <v>602.8</v>
      </c>
    </row>
    <row r="15" spans="1:10" s="32" customFormat="1" ht="14.25">
      <c r="A15" s="108" t="s">
        <v>46</v>
      </c>
      <c r="B15" s="82" t="s">
        <v>185</v>
      </c>
      <c r="C15" s="121" t="s">
        <v>47</v>
      </c>
      <c r="D15" s="82" t="s">
        <v>42</v>
      </c>
      <c r="E15" s="109">
        <f>E16</f>
        <v>602.8</v>
      </c>
      <c r="F15" s="83">
        <v>560</v>
      </c>
      <c r="G15" s="83"/>
      <c r="H15" s="83"/>
      <c r="I15" s="83"/>
      <c r="J15" s="109">
        <f>J16</f>
        <v>602.8</v>
      </c>
    </row>
    <row r="16" spans="1:10" s="32" customFormat="1" ht="14.25">
      <c r="A16" s="108" t="s">
        <v>48</v>
      </c>
      <c r="B16" s="82" t="s">
        <v>185</v>
      </c>
      <c r="C16" s="121" t="s">
        <v>49</v>
      </c>
      <c r="D16" s="82" t="s">
        <v>42</v>
      </c>
      <c r="E16" s="109">
        <f>E17+E18</f>
        <v>602.8</v>
      </c>
      <c r="F16" s="83">
        <v>560</v>
      </c>
      <c r="G16" s="83"/>
      <c r="H16" s="83"/>
      <c r="I16" s="83"/>
      <c r="J16" s="109">
        <f>J17+J18</f>
        <v>602.8</v>
      </c>
    </row>
    <row r="17" spans="1:10" s="32" customFormat="1" ht="25.5">
      <c r="A17" s="108" t="s">
        <v>50</v>
      </c>
      <c r="B17" s="82" t="s">
        <v>185</v>
      </c>
      <c r="C17" s="121" t="s">
        <v>49</v>
      </c>
      <c r="D17" s="82" t="s">
        <v>51</v>
      </c>
      <c r="E17" s="47">
        <v>465.5</v>
      </c>
      <c r="F17" s="47">
        <v>465.5</v>
      </c>
      <c r="G17" s="47">
        <v>465.5</v>
      </c>
      <c r="H17" s="47">
        <v>465.5</v>
      </c>
      <c r="I17" s="47">
        <v>465.5</v>
      </c>
      <c r="J17" s="47">
        <v>465.5</v>
      </c>
    </row>
    <row r="18" spans="1:10" s="32" customFormat="1" ht="38.25">
      <c r="A18" s="108" t="s">
        <v>52</v>
      </c>
      <c r="B18" s="82" t="s">
        <v>185</v>
      </c>
      <c r="C18" s="121" t="s">
        <v>49</v>
      </c>
      <c r="D18" s="82" t="s">
        <v>53</v>
      </c>
      <c r="E18" s="47">
        <v>137.3</v>
      </c>
      <c r="F18" s="47">
        <v>137.3</v>
      </c>
      <c r="G18" s="47">
        <v>137.3</v>
      </c>
      <c r="H18" s="47">
        <v>137.3</v>
      </c>
      <c r="I18" s="47">
        <v>137.3</v>
      </c>
      <c r="J18" s="47">
        <v>137.3</v>
      </c>
    </row>
    <row r="19" spans="1:10" s="32" customFormat="1" ht="51">
      <c r="A19" s="106" t="s">
        <v>54</v>
      </c>
      <c r="B19" s="104" t="s">
        <v>186</v>
      </c>
      <c r="C19" s="122" t="s">
        <v>42</v>
      </c>
      <c r="D19" s="104" t="s">
        <v>42</v>
      </c>
      <c r="E19" s="107">
        <f>E20</f>
        <v>1235.8999999999999</v>
      </c>
      <c r="F19" s="105">
        <v>1063.6</v>
      </c>
      <c r="G19" s="105"/>
      <c r="H19" s="105"/>
      <c r="I19" s="105"/>
      <c r="J19" s="107">
        <f>J20</f>
        <v>1210.1000000000001</v>
      </c>
    </row>
    <row r="20" spans="1:10" s="32" customFormat="1" ht="14.25">
      <c r="A20" s="108" t="s">
        <v>46</v>
      </c>
      <c r="B20" s="82" t="s">
        <v>186</v>
      </c>
      <c r="C20" s="121" t="s">
        <v>47</v>
      </c>
      <c r="D20" s="82" t="s">
        <v>42</v>
      </c>
      <c r="E20" s="109">
        <f>E21</f>
        <v>1235.8999999999999</v>
      </c>
      <c r="F20" s="83">
        <v>1063.6</v>
      </c>
      <c r="G20" s="83"/>
      <c r="H20" s="83"/>
      <c r="I20" s="83"/>
      <c r="J20" s="109">
        <f>J21</f>
        <v>1210.1000000000001</v>
      </c>
    </row>
    <row r="21" spans="1:10" s="32" customFormat="1" ht="14.25">
      <c r="A21" s="108" t="s">
        <v>56</v>
      </c>
      <c r="B21" s="82" t="s">
        <v>186</v>
      </c>
      <c r="C21" s="121" t="s">
        <v>57</v>
      </c>
      <c r="D21" s="82" t="s">
        <v>42</v>
      </c>
      <c r="E21" s="109">
        <f aca="true" t="shared" si="0" ref="E21:J21">E22+E23+E24+E26+E27+E25</f>
        <v>1235.8999999999999</v>
      </c>
      <c r="F21" s="109">
        <f t="shared" si="0"/>
        <v>1218.1000000000001</v>
      </c>
      <c r="G21" s="109">
        <f t="shared" si="0"/>
        <v>1235.8999999999999</v>
      </c>
      <c r="H21" s="109">
        <f t="shared" si="0"/>
        <v>1210.1000000000001</v>
      </c>
      <c r="I21" s="109">
        <f t="shared" si="0"/>
        <v>1235.8999999999999</v>
      </c>
      <c r="J21" s="109">
        <f t="shared" si="0"/>
        <v>1210.1000000000001</v>
      </c>
    </row>
    <row r="22" spans="1:10" s="32" customFormat="1" ht="25.5">
      <c r="A22" s="108" t="s">
        <v>50</v>
      </c>
      <c r="B22" s="82" t="s">
        <v>186</v>
      </c>
      <c r="C22" s="121" t="s">
        <v>57</v>
      </c>
      <c r="D22" s="82" t="s">
        <v>51</v>
      </c>
      <c r="E22" s="47">
        <v>790.8</v>
      </c>
      <c r="F22" s="47">
        <v>790.8</v>
      </c>
      <c r="G22" s="47">
        <v>790.8</v>
      </c>
      <c r="H22" s="47">
        <v>790.8</v>
      </c>
      <c r="I22" s="47">
        <v>790.8</v>
      </c>
      <c r="J22" s="47">
        <v>790.8</v>
      </c>
    </row>
    <row r="23" spans="1:10" s="32" customFormat="1" ht="38.25">
      <c r="A23" s="108" t="s">
        <v>52</v>
      </c>
      <c r="B23" s="82" t="s">
        <v>186</v>
      </c>
      <c r="C23" s="121" t="s">
        <v>57</v>
      </c>
      <c r="D23" s="82" t="s">
        <v>53</v>
      </c>
      <c r="E23" s="47">
        <v>232.2</v>
      </c>
      <c r="F23" s="47">
        <v>232.2</v>
      </c>
      <c r="G23" s="47">
        <v>232.2</v>
      </c>
      <c r="H23" s="47">
        <v>232.2</v>
      </c>
      <c r="I23" s="47">
        <v>232.2</v>
      </c>
      <c r="J23" s="47">
        <v>232.2</v>
      </c>
    </row>
    <row r="24" spans="1:10" s="32" customFormat="1" ht="25.5">
      <c r="A24" s="108" t="s">
        <v>58</v>
      </c>
      <c r="B24" s="82" t="s">
        <v>186</v>
      </c>
      <c r="C24" s="121" t="s">
        <v>57</v>
      </c>
      <c r="D24" s="82" t="s">
        <v>59</v>
      </c>
      <c r="E24" s="47">
        <v>211.1</v>
      </c>
      <c r="F24" s="47">
        <v>185.4</v>
      </c>
      <c r="G24" s="47">
        <v>211.1</v>
      </c>
      <c r="H24" s="47">
        <v>185.4</v>
      </c>
      <c r="I24" s="47">
        <v>211.1</v>
      </c>
      <c r="J24" s="47">
        <v>185.4</v>
      </c>
    </row>
    <row r="25" spans="1:10" s="32" customFormat="1" ht="13.5" customHeight="1">
      <c r="A25" s="45" t="s">
        <v>60</v>
      </c>
      <c r="B25" s="82" t="s">
        <v>186</v>
      </c>
      <c r="C25" s="121" t="s">
        <v>57</v>
      </c>
      <c r="D25" s="82" t="s">
        <v>61</v>
      </c>
      <c r="E25" s="47">
        <v>1.5</v>
      </c>
      <c r="F25" s="47">
        <v>1.4</v>
      </c>
      <c r="G25" s="47">
        <v>1.5</v>
      </c>
      <c r="H25" s="47">
        <v>1.4</v>
      </c>
      <c r="I25" s="47">
        <v>1.5</v>
      </c>
      <c r="J25" s="47">
        <v>1.4</v>
      </c>
    </row>
    <row r="26" spans="1:10" s="32" customFormat="1" ht="13.5" customHeight="1">
      <c r="A26" s="45" t="s">
        <v>221</v>
      </c>
      <c r="B26" s="82" t="s">
        <v>186</v>
      </c>
      <c r="C26" s="121" t="s">
        <v>57</v>
      </c>
      <c r="D26" s="82" t="s">
        <v>108</v>
      </c>
      <c r="E26" s="47">
        <v>0.3</v>
      </c>
      <c r="F26" s="47">
        <v>0.3</v>
      </c>
      <c r="G26" s="47">
        <v>0.3</v>
      </c>
      <c r="H26" s="47">
        <v>0.3</v>
      </c>
      <c r="I26" s="47">
        <v>0.3</v>
      </c>
      <c r="J26" s="47">
        <v>0.3</v>
      </c>
    </row>
    <row r="27" spans="1:10" s="32" customFormat="1" ht="14.25" hidden="1">
      <c r="A27" s="108" t="s">
        <v>109</v>
      </c>
      <c r="B27" s="82" t="s">
        <v>186</v>
      </c>
      <c r="C27" s="121" t="s">
        <v>57</v>
      </c>
      <c r="D27" s="82" t="s">
        <v>108</v>
      </c>
      <c r="E27" s="109">
        <v>0</v>
      </c>
      <c r="F27" s="109">
        <v>8</v>
      </c>
      <c r="G27" s="109"/>
      <c r="H27" s="109"/>
      <c r="I27" s="109"/>
      <c r="J27" s="109">
        <v>0</v>
      </c>
    </row>
    <row r="28" spans="1:10" s="32" customFormat="1" ht="14.25">
      <c r="A28" s="33" t="s">
        <v>62</v>
      </c>
      <c r="B28" s="104" t="s">
        <v>187</v>
      </c>
      <c r="C28" s="121"/>
      <c r="D28" s="82"/>
      <c r="E28" s="110">
        <f>E29</f>
        <v>250</v>
      </c>
      <c r="F28" s="109">
        <v>8</v>
      </c>
      <c r="G28" s="109"/>
      <c r="H28" s="109"/>
      <c r="I28" s="109"/>
      <c r="J28" s="110">
        <f>J29</f>
        <v>247.4</v>
      </c>
    </row>
    <row r="29" spans="1:10" s="32" customFormat="1" ht="14.25">
      <c r="A29" s="33" t="s">
        <v>63</v>
      </c>
      <c r="B29" s="104" t="s">
        <v>188</v>
      </c>
      <c r="C29" s="122"/>
      <c r="D29" s="104"/>
      <c r="E29" s="110">
        <f>E30</f>
        <v>250</v>
      </c>
      <c r="F29" s="105">
        <v>166</v>
      </c>
      <c r="G29" s="105"/>
      <c r="H29" s="105"/>
      <c r="I29" s="105"/>
      <c r="J29" s="110">
        <f>J30</f>
        <v>247.4</v>
      </c>
    </row>
    <row r="30" spans="1:10" s="32" customFormat="1" ht="14.25">
      <c r="A30" s="50" t="s">
        <v>46</v>
      </c>
      <c r="B30" s="82" t="s">
        <v>188</v>
      </c>
      <c r="C30" s="46" t="s">
        <v>47</v>
      </c>
      <c r="D30" s="46" t="s">
        <v>42</v>
      </c>
      <c r="E30" s="111">
        <f>E31</f>
        <v>250</v>
      </c>
      <c r="F30" s="105">
        <v>166</v>
      </c>
      <c r="G30" s="105"/>
      <c r="H30" s="105"/>
      <c r="I30" s="105"/>
      <c r="J30" s="111">
        <f>J31</f>
        <v>247.4</v>
      </c>
    </row>
    <row r="31" spans="1:10" s="32" customFormat="1" ht="25.5">
      <c r="A31" s="50" t="s">
        <v>65</v>
      </c>
      <c r="B31" s="82" t="s">
        <v>188</v>
      </c>
      <c r="C31" s="46" t="s">
        <v>66</v>
      </c>
      <c r="D31" s="46" t="s">
        <v>42</v>
      </c>
      <c r="E31" s="111">
        <f>SUM(E32:E34)</f>
        <v>250</v>
      </c>
      <c r="F31" s="83">
        <v>166</v>
      </c>
      <c r="G31" s="83"/>
      <c r="H31" s="83"/>
      <c r="I31" s="83"/>
      <c r="J31" s="111">
        <f>SUM(J32:J34)</f>
        <v>247.4</v>
      </c>
    </row>
    <row r="32" spans="1:10" s="32" customFormat="1" ht="25.5">
      <c r="A32" s="50" t="s">
        <v>50</v>
      </c>
      <c r="B32" s="82" t="s">
        <v>188</v>
      </c>
      <c r="C32" s="46" t="s">
        <v>66</v>
      </c>
      <c r="D32" s="46" t="s">
        <v>51</v>
      </c>
      <c r="E32" s="47">
        <v>177.5</v>
      </c>
      <c r="F32" s="47">
        <v>177.5</v>
      </c>
      <c r="G32" s="47">
        <v>177.5</v>
      </c>
      <c r="H32" s="47">
        <v>177.5</v>
      </c>
      <c r="I32" s="47">
        <v>177.5</v>
      </c>
      <c r="J32" s="47">
        <v>177.5</v>
      </c>
    </row>
    <row r="33" spans="1:10" s="32" customFormat="1" ht="38.25">
      <c r="A33" s="50" t="s">
        <v>52</v>
      </c>
      <c r="B33" s="82" t="s">
        <v>188</v>
      </c>
      <c r="C33" s="46" t="s">
        <v>66</v>
      </c>
      <c r="D33" s="46" t="s">
        <v>53</v>
      </c>
      <c r="E33" s="47">
        <v>54.2</v>
      </c>
      <c r="F33" s="47">
        <v>51.6</v>
      </c>
      <c r="G33" s="47">
        <v>54.2</v>
      </c>
      <c r="H33" s="47">
        <v>51.6</v>
      </c>
      <c r="I33" s="47">
        <v>54.2</v>
      </c>
      <c r="J33" s="47">
        <v>51.6</v>
      </c>
    </row>
    <row r="34" spans="1:10" s="32" customFormat="1" ht="25.5">
      <c r="A34" s="108" t="s">
        <v>58</v>
      </c>
      <c r="B34" s="82" t="s">
        <v>188</v>
      </c>
      <c r="C34" s="46" t="s">
        <v>66</v>
      </c>
      <c r="D34" s="46" t="s">
        <v>59</v>
      </c>
      <c r="E34" s="47">
        <v>18.3</v>
      </c>
      <c r="F34" s="47">
        <v>18.3</v>
      </c>
      <c r="G34" s="47">
        <v>18.3</v>
      </c>
      <c r="H34" s="47">
        <v>18.3</v>
      </c>
      <c r="I34" s="47">
        <v>18.3</v>
      </c>
      <c r="J34" s="47">
        <v>18.3</v>
      </c>
    </row>
    <row r="35" spans="1:10" s="32" customFormat="1" ht="25.5">
      <c r="A35" s="106" t="s">
        <v>67</v>
      </c>
      <c r="B35" s="104" t="s">
        <v>189</v>
      </c>
      <c r="C35" s="122" t="s">
        <v>42</v>
      </c>
      <c r="D35" s="104" t="s">
        <v>42</v>
      </c>
      <c r="E35" s="107">
        <f aca="true" t="shared" si="1" ref="E35:J35">E40+E36</f>
        <v>84.1</v>
      </c>
      <c r="F35" s="107">
        <f t="shared" si="1"/>
        <v>14.8</v>
      </c>
      <c r="G35" s="107">
        <f t="shared" si="1"/>
        <v>0</v>
      </c>
      <c r="H35" s="107">
        <f t="shared" si="1"/>
        <v>0</v>
      </c>
      <c r="I35" s="107">
        <f t="shared" si="1"/>
        <v>9.8</v>
      </c>
      <c r="J35" s="107">
        <f t="shared" si="1"/>
        <v>57.599999999999994</v>
      </c>
    </row>
    <row r="36" spans="1:10" s="32" customFormat="1" ht="36">
      <c r="A36" s="43" t="s">
        <v>222</v>
      </c>
      <c r="B36" s="104" t="s">
        <v>239</v>
      </c>
      <c r="C36" s="34"/>
      <c r="D36" s="34"/>
      <c r="E36" s="44">
        <f aca="true" t="shared" si="2" ref="E36:J38">E37</f>
        <v>9.8</v>
      </c>
      <c r="F36" s="44">
        <f t="shared" si="2"/>
        <v>9.8</v>
      </c>
      <c r="G36" s="34"/>
      <c r="H36" s="34"/>
      <c r="I36" s="44">
        <f t="shared" si="2"/>
        <v>9.8</v>
      </c>
      <c r="J36" s="44">
        <f t="shared" si="2"/>
        <v>9.8</v>
      </c>
    </row>
    <row r="37" spans="1:10" s="32" customFormat="1" ht="25.5">
      <c r="A37" s="43" t="s">
        <v>46</v>
      </c>
      <c r="B37" s="104" t="s">
        <v>239</v>
      </c>
      <c r="C37" s="34" t="s">
        <v>47</v>
      </c>
      <c r="D37" s="34" t="s">
        <v>42</v>
      </c>
      <c r="E37" s="44">
        <f t="shared" si="2"/>
        <v>9.8</v>
      </c>
      <c r="F37" s="44">
        <f t="shared" si="2"/>
        <v>9.8</v>
      </c>
      <c r="G37" s="34" t="s">
        <v>47</v>
      </c>
      <c r="H37" s="34" t="s">
        <v>42</v>
      </c>
      <c r="I37" s="44">
        <f t="shared" si="2"/>
        <v>9.8</v>
      </c>
      <c r="J37" s="44">
        <f t="shared" si="2"/>
        <v>9.8</v>
      </c>
    </row>
    <row r="38" spans="1:10" s="32" customFormat="1" ht="25.5">
      <c r="A38" s="43" t="s">
        <v>223</v>
      </c>
      <c r="B38" s="104" t="s">
        <v>239</v>
      </c>
      <c r="C38" s="34" t="s">
        <v>224</v>
      </c>
      <c r="D38" s="34"/>
      <c r="E38" s="44">
        <f t="shared" si="2"/>
        <v>9.8</v>
      </c>
      <c r="F38" s="44">
        <f t="shared" si="2"/>
        <v>9.8</v>
      </c>
      <c r="G38" s="34" t="s">
        <v>224</v>
      </c>
      <c r="H38" s="34"/>
      <c r="I38" s="44">
        <f t="shared" si="2"/>
        <v>9.8</v>
      </c>
      <c r="J38" s="44">
        <f t="shared" si="2"/>
        <v>9.8</v>
      </c>
    </row>
    <row r="39" spans="1:10" s="32" customFormat="1" ht="24">
      <c r="A39" s="43" t="s">
        <v>58</v>
      </c>
      <c r="B39" s="82" t="s">
        <v>239</v>
      </c>
      <c r="C39" s="46" t="s">
        <v>224</v>
      </c>
      <c r="D39" s="46" t="s">
        <v>59</v>
      </c>
      <c r="E39" s="47">
        <v>9.8</v>
      </c>
      <c r="F39" s="47">
        <v>9.8</v>
      </c>
      <c r="G39" s="46" t="s">
        <v>224</v>
      </c>
      <c r="H39" s="46" t="s">
        <v>59</v>
      </c>
      <c r="I39" s="47">
        <v>9.8</v>
      </c>
      <c r="J39" s="47">
        <v>9.8</v>
      </c>
    </row>
    <row r="40" spans="1:10" s="32" customFormat="1" ht="14.25">
      <c r="A40" s="106" t="s">
        <v>68</v>
      </c>
      <c r="B40" s="104" t="s">
        <v>190</v>
      </c>
      <c r="C40" s="122" t="s">
        <v>42</v>
      </c>
      <c r="D40" s="104" t="s">
        <v>42</v>
      </c>
      <c r="E40" s="107">
        <f>E41</f>
        <v>74.3</v>
      </c>
      <c r="F40" s="107">
        <v>5</v>
      </c>
      <c r="G40" s="107"/>
      <c r="H40" s="107"/>
      <c r="I40" s="107"/>
      <c r="J40" s="107">
        <f>J41</f>
        <v>47.8</v>
      </c>
    </row>
    <row r="41" spans="1:10" s="32" customFormat="1" ht="14.25">
      <c r="A41" s="108" t="s">
        <v>46</v>
      </c>
      <c r="B41" s="82" t="s">
        <v>190</v>
      </c>
      <c r="C41" s="121" t="s">
        <v>47</v>
      </c>
      <c r="D41" s="82" t="s">
        <v>42</v>
      </c>
      <c r="E41" s="109">
        <f>E42</f>
        <v>74.3</v>
      </c>
      <c r="F41" s="109">
        <f>F42</f>
        <v>5</v>
      </c>
      <c r="G41" s="109">
        <f>G42</f>
        <v>0</v>
      </c>
      <c r="H41" s="109">
        <f>H42</f>
        <v>0</v>
      </c>
      <c r="I41" s="109">
        <f>I42</f>
        <v>0</v>
      </c>
      <c r="J41" s="109">
        <f>J42</f>
        <v>47.8</v>
      </c>
    </row>
    <row r="42" spans="1:10" s="32" customFormat="1" ht="25.5">
      <c r="A42" s="108" t="s">
        <v>69</v>
      </c>
      <c r="B42" s="82" t="s">
        <v>190</v>
      </c>
      <c r="C42" s="121" t="s">
        <v>70</v>
      </c>
      <c r="D42" s="82" t="s">
        <v>42</v>
      </c>
      <c r="E42" s="109">
        <f>E43</f>
        <v>74.3</v>
      </c>
      <c r="F42" s="109">
        <v>5</v>
      </c>
      <c r="G42" s="109"/>
      <c r="H42" s="109"/>
      <c r="I42" s="109"/>
      <c r="J42" s="109">
        <f>J43</f>
        <v>47.8</v>
      </c>
    </row>
    <row r="43" spans="1:10" s="32" customFormat="1" ht="25.5">
      <c r="A43" s="108" t="s">
        <v>58</v>
      </c>
      <c r="B43" s="82" t="s">
        <v>190</v>
      </c>
      <c r="C43" s="121" t="s">
        <v>70</v>
      </c>
      <c r="D43" s="82" t="s">
        <v>59</v>
      </c>
      <c r="E43" s="111">
        <v>74.3</v>
      </c>
      <c r="F43" s="111">
        <v>134.4</v>
      </c>
      <c r="G43" s="111">
        <v>134.4</v>
      </c>
      <c r="H43" s="111">
        <v>134.4</v>
      </c>
      <c r="I43" s="111">
        <v>134.4</v>
      </c>
      <c r="J43" s="111">
        <v>47.8</v>
      </c>
    </row>
    <row r="44" spans="1:10" s="32" customFormat="1" ht="14.25">
      <c r="A44" s="106" t="s">
        <v>71</v>
      </c>
      <c r="B44" s="104" t="s">
        <v>191</v>
      </c>
      <c r="C44" s="122" t="s">
        <v>42</v>
      </c>
      <c r="D44" s="104" t="s">
        <v>42</v>
      </c>
      <c r="E44" s="107">
        <f aca="true" t="shared" si="3" ref="E44:J44">E45+E49</f>
        <v>875</v>
      </c>
      <c r="F44" s="107">
        <f t="shared" si="3"/>
        <v>1191</v>
      </c>
      <c r="G44" s="107" t="e">
        <f t="shared" si="3"/>
        <v>#VALUE!</v>
      </c>
      <c r="H44" s="107" t="e">
        <f t="shared" si="3"/>
        <v>#VALUE!</v>
      </c>
      <c r="I44" s="107">
        <f t="shared" si="3"/>
        <v>565</v>
      </c>
      <c r="J44" s="107">
        <f t="shared" si="3"/>
        <v>875</v>
      </c>
    </row>
    <row r="45" spans="1:10" s="32" customFormat="1" ht="14.25">
      <c r="A45" s="106" t="s">
        <v>72</v>
      </c>
      <c r="B45" s="104" t="s">
        <v>192</v>
      </c>
      <c r="C45" s="122" t="s">
        <v>42</v>
      </c>
      <c r="D45" s="104" t="s">
        <v>42</v>
      </c>
      <c r="E45" s="107">
        <f>E46</f>
        <v>865</v>
      </c>
      <c r="F45" s="107">
        <v>671</v>
      </c>
      <c r="G45" s="107"/>
      <c r="H45" s="107"/>
      <c r="I45" s="107"/>
      <c r="J45" s="107">
        <f>J46</f>
        <v>865</v>
      </c>
    </row>
    <row r="46" spans="1:10" s="32" customFormat="1" ht="14.25">
      <c r="A46" s="108" t="s">
        <v>46</v>
      </c>
      <c r="B46" s="82" t="s">
        <v>192</v>
      </c>
      <c r="C46" s="121" t="s">
        <v>47</v>
      </c>
      <c r="D46" s="82" t="s">
        <v>42</v>
      </c>
      <c r="E46" s="109">
        <f>E47</f>
        <v>865</v>
      </c>
      <c r="F46" s="109">
        <f>F47</f>
        <v>671</v>
      </c>
      <c r="G46" s="109">
        <f>G47</f>
        <v>0</v>
      </c>
      <c r="H46" s="109">
        <f>H47</f>
        <v>0</v>
      </c>
      <c r="I46" s="109">
        <f>I47</f>
        <v>0</v>
      </c>
      <c r="J46" s="109">
        <f>J47</f>
        <v>865</v>
      </c>
    </row>
    <row r="47" spans="1:10" s="32" customFormat="1" ht="76.5">
      <c r="A47" s="106" t="s">
        <v>74</v>
      </c>
      <c r="B47" s="104" t="s">
        <v>192</v>
      </c>
      <c r="C47" s="122" t="s">
        <v>75</v>
      </c>
      <c r="D47" s="104" t="s">
        <v>42</v>
      </c>
      <c r="E47" s="107">
        <f>E48</f>
        <v>865</v>
      </c>
      <c r="F47" s="107">
        <v>671</v>
      </c>
      <c r="G47" s="107"/>
      <c r="H47" s="107"/>
      <c r="I47" s="107"/>
      <c r="J47" s="107">
        <f>J48</f>
        <v>865</v>
      </c>
    </row>
    <row r="48" spans="1:10" s="32" customFormat="1" ht="25.5">
      <c r="A48" s="108" t="s">
        <v>58</v>
      </c>
      <c r="B48" s="82" t="s">
        <v>192</v>
      </c>
      <c r="C48" s="121" t="s">
        <v>75</v>
      </c>
      <c r="D48" s="82" t="s">
        <v>59</v>
      </c>
      <c r="E48" s="47">
        <v>865</v>
      </c>
      <c r="F48" s="47">
        <v>1208.9</v>
      </c>
      <c r="G48" s="47">
        <v>1251.2</v>
      </c>
      <c r="H48" s="47">
        <v>1208.9</v>
      </c>
      <c r="I48" s="47">
        <v>1251.2</v>
      </c>
      <c r="J48" s="47">
        <v>865</v>
      </c>
    </row>
    <row r="49" spans="1:10" s="32" customFormat="1" ht="14.25">
      <c r="A49" s="43" t="s">
        <v>119</v>
      </c>
      <c r="B49" s="104" t="s">
        <v>203</v>
      </c>
      <c r="C49" s="34" t="s">
        <v>42</v>
      </c>
      <c r="D49" s="34" t="s">
        <v>42</v>
      </c>
      <c r="E49" s="44">
        <f>E50+E55</f>
        <v>10</v>
      </c>
      <c r="F49" s="44">
        <f>F50+F55</f>
        <v>520</v>
      </c>
      <c r="G49" s="34" t="s">
        <v>42</v>
      </c>
      <c r="H49" s="34" t="s">
        <v>42</v>
      </c>
      <c r="I49" s="44">
        <f>I50+I55</f>
        <v>565</v>
      </c>
      <c r="J49" s="110">
        <f>J50+J55</f>
        <v>10</v>
      </c>
    </row>
    <row r="50" spans="1:10" s="32" customFormat="1" ht="24">
      <c r="A50" s="45" t="s">
        <v>130</v>
      </c>
      <c r="B50" s="82" t="s">
        <v>203</v>
      </c>
      <c r="C50" s="46" t="s">
        <v>131</v>
      </c>
      <c r="D50" s="46"/>
      <c r="E50" s="47">
        <f>E53+E51</f>
        <v>0</v>
      </c>
      <c r="F50" s="47">
        <f>F53+F51</f>
        <v>303</v>
      </c>
      <c r="G50" s="46" t="s">
        <v>131</v>
      </c>
      <c r="H50" s="46"/>
      <c r="I50" s="47">
        <f>I53+I51</f>
        <v>303.1</v>
      </c>
      <c r="J50" s="111">
        <f>J53+J51</f>
        <v>0</v>
      </c>
    </row>
    <row r="51" spans="1:10" s="32" customFormat="1" ht="25.5">
      <c r="A51" s="43" t="s">
        <v>138</v>
      </c>
      <c r="B51" s="104" t="s">
        <v>203</v>
      </c>
      <c r="C51" s="34" t="s">
        <v>137</v>
      </c>
      <c r="D51" s="34"/>
      <c r="E51" s="110">
        <f>E52</f>
        <v>0</v>
      </c>
      <c r="F51" s="44">
        <f>F52</f>
        <v>299.9</v>
      </c>
      <c r="G51" s="34" t="s">
        <v>137</v>
      </c>
      <c r="H51" s="34"/>
      <c r="I51" s="44">
        <f>I52</f>
        <v>300</v>
      </c>
      <c r="J51" s="44">
        <f>J52</f>
        <v>0</v>
      </c>
    </row>
    <row r="52" spans="1:10" s="32" customFormat="1" ht="24">
      <c r="A52" s="45" t="s">
        <v>58</v>
      </c>
      <c r="B52" s="82" t="s">
        <v>203</v>
      </c>
      <c r="C52" s="46" t="s">
        <v>137</v>
      </c>
      <c r="D52" s="46" t="s">
        <v>59</v>
      </c>
      <c r="E52" s="111">
        <v>0</v>
      </c>
      <c r="F52" s="47">
        <v>299.9</v>
      </c>
      <c r="G52" s="46" t="s">
        <v>137</v>
      </c>
      <c r="H52" s="46" t="s">
        <v>59</v>
      </c>
      <c r="I52" s="47">
        <v>300</v>
      </c>
      <c r="J52" s="47">
        <v>0</v>
      </c>
    </row>
    <row r="53" spans="1:10" s="32" customFormat="1" ht="25.5">
      <c r="A53" s="43" t="s">
        <v>132</v>
      </c>
      <c r="B53" s="104" t="s">
        <v>203</v>
      </c>
      <c r="C53" s="34" t="s">
        <v>133</v>
      </c>
      <c r="D53" s="34"/>
      <c r="E53" s="44">
        <f>E54</f>
        <v>0</v>
      </c>
      <c r="F53" s="44">
        <f>F54</f>
        <v>3.1</v>
      </c>
      <c r="G53" s="34" t="s">
        <v>133</v>
      </c>
      <c r="H53" s="34"/>
      <c r="I53" s="44">
        <f>I54</f>
        <v>3.1</v>
      </c>
      <c r="J53" s="44">
        <f>J54</f>
        <v>0</v>
      </c>
    </row>
    <row r="54" spans="1:10" s="32" customFormat="1" ht="24">
      <c r="A54" s="45" t="s">
        <v>58</v>
      </c>
      <c r="B54" s="82" t="s">
        <v>203</v>
      </c>
      <c r="C54" s="46" t="s">
        <v>133</v>
      </c>
      <c r="D54" s="46" t="s">
        <v>59</v>
      </c>
      <c r="E54" s="47">
        <v>0</v>
      </c>
      <c r="F54" s="47">
        <v>3.1</v>
      </c>
      <c r="G54" s="46" t="s">
        <v>133</v>
      </c>
      <c r="H54" s="46" t="s">
        <v>59</v>
      </c>
      <c r="I54" s="47">
        <v>3.1</v>
      </c>
      <c r="J54" s="47">
        <v>0</v>
      </c>
    </row>
    <row r="55" spans="1:10" s="32" customFormat="1" ht="17.25" customHeight="1">
      <c r="A55" s="43" t="s">
        <v>46</v>
      </c>
      <c r="B55" s="104" t="s">
        <v>203</v>
      </c>
      <c r="C55" s="34" t="s">
        <v>47</v>
      </c>
      <c r="D55" s="34" t="s">
        <v>42</v>
      </c>
      <c r="E55" s="44">
        <f>E56+E58</f>
        <v>10</v>
      </c>
      <c r="F55" s="44">
        <f>F56+F58</f>
        <v>217</v>
      </c>
      <c r="G55" s="34" t="s">
        <v>47</v>
      </c>
      <c r="H55" s="34" t="s">
        <v>42</v>
      </c>
      <c r="I55" s="44">
        <f>I56+I58</f>
        <v>261.9</v>
      </c>
      <c r="J55" s="44">
        <f>J56+J58</f>
        <v>10</v>
      </c>
    </row>
    <row r="56" spans="1:10" s="32" customFormat="1" ht="25.5">
      <c r="A56" s="43" t="s">
        <v>121</v>
      </c>
      <c r="B56" s="104" t="s">
        <v>203</v>
      </c>
      <c r="C56" s="34" t="s">
        <v>122</v>
      </c>
      <c r="D56" s="34" t="s">
        <v>42</v>
      </c>
      <c r="E56" s="44">
        <f>E57</f>
        <v>10</v>
      </c>
      <c r="F56" s="44">
        <f>F57</f>
        <v>72</v>
      </c>
      <c r="G56" s="34" t="s">
        <v>122</v>
      </c>
      <c r="H56" s="34" t="s">
        <v>42</v>
      </c>
      <c r="I56" s="44">
        <f>I57</f>
        <v>116.9</v>
      </c>
      <c r="J56" s="44">
        <f>J57</f>
        <v>10</v>
      </c>
    </row>
    <row r="57" spans="1:10" s="32" customFormat="1" ht="24">
      <c r="A57" s="45" t="s">
        <v>58</v>
      </c>
      <c r="B57" s="82" t="s">
        <v>203</v>
      </c>
      <c r="C57" s="46" t="s">
        <v>122</v>
      </c>
      <c r="D57" s="46" t="s">
        <v>59</v>
      </c>
      <c r="E57" s="47">
        <v>10</v>
      </c>
      <c r="F57" s="47">
        <v>72</v>
      </c>
      <c r="G57" s="46" t="s">
        <v>122</v>
      </c>
      <c r="H57" s="46" t="s">
        <v>59</v>
      </c>
      <c r="I57" s="47">
        <v>116.9</v>
      </c>
      <c r="J57" s="47">
        <v>10</v>
      </c>
    </row>
    <row r="58" spans="1:10" s="32" customFormat="1" ht="25.5">
      <c r="A58" s="43" t="s">
        <v>140</v>
      </c>
      <c r="B58" s="104" t="s">
        <v>203</v>
      </c>
      <c r="C58" s="34" t="s">
        <v>139</v>
      </c>
      <c r="D58" s="34" t="s">
        <v>42</v>
      </c>
      <c r="E58" s="44">
        <f>E59</f>
        <v>0</v>
      </c>
      <c r="F58" s="44">
        <f>F59</f>
        <v>145</v>
      </c>
      <c r="G58" s="34" t="s">
        <v>139</v>
      </c>
      <c r="H58" s="34" t="s">
        <v>42</v>
      </c>
      <c r="I58" s="44">
        <f>I59</f>
        <v>145</v>
      </c>
      <c r="J58" s="44">
        <f>J59</f>
        <v>0</v>
      </c>
    </row>
    <row r="59" spans="1:10" s="32" customFormat="1" ht="24">
      <c r="A59" s="45" t="s">
        <v>58</v>
      </c>
      <c r="B59" s="82" t="s">
        <v>203</v>
      </c>
      <c r="C59" s="46" t="s">
        <v>139</v>
      </c>
      <c r="D59" s="46" t="s">
        <v>59</v>
      </c>
      <c r="E59" s="47">
        <v>0</v>
      </c>
      <c r="F59" s="47">
        <v>145</v>
      </c>
      <c r="G59" s="46" t="s">
        <v>139</v>
      </c>
      <c r="H59" s="46" t="s">
        <v>59</v>
      </c>
      <c r="I59" s="47">
        <v>145</v>
      </c>
      <c r="J59" s="47">
        <v>0</v>
      </c>
    </row>
    <row r="60" spans="1:10" s="32" customFormat="1" ht="14.25">
      <c r="A60" s="106" t="s">
        <v>76</v>
      </c>
      <c r="B60" s="104" t="s">
        <v>193</v>
      </c>
      <c r="C60" s="122" t="s">
        <v>42</v>
      </c>
      <c r="D60" s="104" t="s">
        <v>42</v>
      </c>
      <c r="E60" s="107">
        <f>E61</f>
        <v>2037.5</v>
      </c>
      <c r="F60" s="107">
        <f>F61+F62</f>
        <v>1151</v>
      </c>
      <c r="G60" s="107" t="e">
        <f>G61+G62</f>
        <v>#VALUE!</v>
      </c>
      <c r="H60" s="107">
        <f>H61+H62</f>
        <v>0</v>
      </c>
      <c r="I60" s="107">
        <f>I61+I62</f>
        <v>802</v>
      </c>
      <c r="J60" s="107">
        <f>J61</f>
        <v>1983.1</v>
      </c>
    </row>
    <row r="61" spans="1:10" s="32" customFormat="1" ht="14.25">
      <c r="A61" s="106" t="s">
        <v>78</v>
      </c>
      <c r="B61" s="104" t="s">
        <v>194</v>
      </c>
      <c r="C61" s="122" t="s">
        <v>42</v>
      </c>
      <c r="D61" s="104" t="s">
        <v>42</v>
      </c>
      <c r="E61" s="107">
        <f>E69+E62</f>
        <v>2037.5</v>
      </c>
      <c r="F61" s="105">
        <v>349</v>
      </c>
      <c r="G61" s="105"/>
      <c r="H61" s="105"/>
      <c r="I61" s="105"/>
      <c r="J61" s="107">
        <f>J69+J62</f>
        <v>1983.1</v>
      </c>
    </row>
    <row r="62" spans="1:10" s="32" customFormat="1" ht="36">
      <c r="A62" s="45" t="s">
        <v>123</v>
      </c>
      <c r="B62" s="82" t="s">
        <v>194</v>
      </c>
      <c r="C62" s="121" t="s">
        <v>124</v>
      </c>
      <c r="D62" s="82"/>
      <c r="E62" s="109">
        <f>E63+E65+E67</f>
        <v>766.4</v>
      </c>
      <c r="F62" s="109">
        <f>F63+F65</f>
        <v>802</v>
      </c>
      <c r="G62" s="109" t="e">
        <f>G63+G65</f>
        <v>#VALUE!</v>
      </c>
      <c r="H62" s="109">
        <f>H63+H65</f>
        <v>0</v>
      </c>
      <c r="I62" s="109">
        <f>I63+I65</f>
        <v>802</v>
      </c>
      <c r="J62" s="109">
        <f>J63+J65+J67</f>
        <v>766.4</v>
      </c>
    </row>
    <row r="63" spans="1:10" s="32" customFormat="1" ht="25.5" customHeight="1">
      <c r="A63" s="43" t="s">
        <v>134</v>
      </c>
      <c r="B63" s="104" t="s">
        <v>194</v>
      </c>
      <c r="C63" s="34" t="s">
        <v>205</v>
      </c>
      <c r="D63" s="34"/>
      <c r="E63" s="110">
        <f>E64</f>
        <v>0</v>
      </c>
      <c r="F63" s="110">
        <f>F64</f>
        <v>8</v>
      </c>
      <c r="G63" s="123" t="s">
        <v>135</v>
      </c>
      <c r="H63" s="123"/>
      <c r="I63" s="110">
        <f>I64</f>
        <v>8</v>
      </c>
      <c r="J63" s="110">
        <f>J64</f>
        <v>0</v>
      </c>
    </row>
    <row r="64" spans="1:10" s="32" customFormat="1" ht="24">
      <c r="A64" s="45" t="s">
        <v>58</v>
      </c>
      <c r="B64" s="82" t="s">
        <v>194</v>
      </c>
      <c r="C64" s="46" t="s">
        <v>205</v>
      </c>
      <c r="D64" s="46" t="s">
        <v>59</v>
      </c>
      <c r="E64" s="111">
        <v>0</v>
      </c>
      <c r="F64" s="111">
        <v>8</v>
      </c>
      <c r="G64" s="111">
        <v>8</v>
      </c>
      <c r="H64" s="111">
        <v>8</v>
      </c>
      <c r="I64" s="111">
        <v>8</v>
      </c>
      <c r="J64" s="111">
        <v>0</v>
      </c>
    </row>
    <row r="65" spans="1:10" s="32" customFormat="1" ht="25.5">
      <c r="A65" s="43" t="s">
        <v>136</v>
      </c>
      <c r="B65" s="104" t="s">
        <v>194</v>
      </c>
      <c r="C65" s="34" t="s">
        <v>205</v>
      </c>
      <c r="D65" s="34"/>
      <c r="E65" s="110">
        <f>E66</f>
        <v>734.9</v>
      </c>
      <c r="F65" s="110">
        <f>F66</f>
        <v>794</v>
      </c>
      <c r="G65" s="123" t="s">
        <v>135</v>
      </c>
      <c r="H65" s="123"/>
      <c r="I65" s="110">
        <f>I66</f>
        <v>794</v>
      </c>
      <c r="J65" s="110">
        <f>J66</f>
        <v>734.9</v>
      </c>
    </row>
    <row r="66" spans="1:10" s="32" customFormat="1" ht="24">
      <c r="A66" s="45" t="s">
        <v>58</v>
      </c>
      <c r="B66" s="82" t="s">
        <v>194</v>
      </c>
      <c r="C66" s="46" t="s">
        <v>205</v>
      </c>
      <c r="D66" s="46" t="s">
        <v>59</v>
      </c>
      <c r="E66" s="111">
        <v>734.9</v>
      </c>
      <c r="F66" s="111">
        <v>794</v>
      </c>
      <c r="G66" s="111">
        <v>794</v>
      </c>
      <c r="H66" s="111">
        <v>794</v>
      </c>
      <c r="I66" s="111">
        <v>794</v>
      </c>
      <c r="J66" s="111">
        <v>734.9</v>
      </c>
    </row>
    <row r="67" spans="1:10" s="32" customFormat="1" ht="25.5">
      <c r="A67" s="43" t="s">
        <v>136</v>
      </c>
      <c r="B67" s="104" t="s">
        <v>194</v>
      </c>
      <c r="C67" s="34" t="s">
        <v>206</v>
      </c>
      <c r="D67" s="34"/>
      <c r="E67" s="44">
        <f>E68</f>
        <v>31.5</v>
      </c>
      <c r="F67" s="44"/>
      <c r="G67" s="34"/>
      <c r="H67" s="34"/>
      <c r="I67" s="44"/>
      <c r="J67" s="44">
        <f>J68</f>
        <v>31.5</v>
      </c>
    </row>
    <row r="68" spans="1:10" s="32" customFormat="1" ht="24">
      <c r="A68" s="45" t="s">
        <v>58</v>
      </c>
      <c r="B68" s="82" t="s">
        <v>194</v>
      </c>
      <c r="C68" s="46" t="s">
        <v>206</v>
      </c>
      <c r="D68" s="46" t="s">
        <v>59</v>
      </c>
      <c r="E68" s="47">
        <v>31.5</v>
      </c>
      <c r="F68" s="47">
        <v>30.8</v>
      </c>
      <c r="G68" s="47">
        <v>30.8</v>
      </c>
      <c r="H68" s="47">
        <v>30.8</v>
      </c>
      <c r="I68" s="47">
        <v>30.8</v>
      </c>
      <c r="J68" s="47">
        <v>31.5</v>
      </c>
    </row>
    <row r="69" spans="1:10" s="32" customFormat="1" ht="14.25">
      <c r="A69" s="106" t="s">
        <v>46</v>
      </c>
      <c r="B69" s="104" t="s">
        <v>194</v>
      </c>
      <c r="C69" s="122" t="s">
        <v>47</v>
      </c>
      <c r="D69" s="104"/>
      <c r="E69" s="107">
        <f aca="true" t="shared" si="4" ref="E69:J69">E72+E74+E76+E78+E80+E82+E70</f>
        <v>1271.1</v>
      </c>
      <c r="F69" s="107">
        <f t="shared" si="4"/>
        <v>1416.4</v>
      </c>
      <c r="G69" s="107" t="e">
        <f t="shared" si="4"/>
        <v>#VALUE!</v>
      </c>
      <c r="H69" s="107" t="e">
        <f t="shared" si="4"/>
        <v>#VALUE!</v>
      </c>
      <c r="I69" s="107">
        <f t="shared" si="4"/>
        <v>1106.5</v>
      </c>
      <c r="J69" s="107">
        <f t="shared" si="4"/>
        <v>1216.6999999999998</v>
      </c>
    </row>
    <row r="70" spans="1:10" s="32" customFormat="1" ht="25.5">
      <c r="A70" s="43" t="s">
        <v>227</v>
      </c>
      <c r="B70" s="104" t="s">
        <v>194</v>
      </c>
      <c r="C70" s="34" t="s">
        <v>228</v>
      </c>
      <c r="D70" s="34" t="s">
        <v>42</v>
      </c>
      <c r="E70" s="47">
        <f>E71</f>
        <v>55</v>
      </c>
      <c r="F70" s="47">
        <f>F71</f>
        <v>20.5</v>
      </c>
      <c r="G70" s="34" t="s">
        <v>228</v>
      </c>
      <c r="H70" s="34" t="s">
        <v>42</v>
      </c>
      <c r="I70" s="47">
        <f>I71</f>
        <v>55</v>
      </c>
      <c r="J70" s="47">
        <f>J71</f>
        <v>20.5</v>
      </c>
    </row>
    <row r="71" spans="1:10" s="32" customFormat="1" ht="24">
      <c r="A71" s="45" t="s">
        <v>58</v>
      </c>
      <c r="B71" s="82" t="s">
        <v>194</v>
      </c>
      <c r="C71" s="46" t="s">
        <v>228</v>
      </c>
      <c r="D71" s="46" t="s">
        <v>59</v>
      </c>
      <c r="E71" s="47">
        <v>55</v>
      </c>
      <c r="F71" s="47">
        <v>20.5</v>
      </c>
      <c r="G71" s="46" t="s">
        <v>228</v>
      </c>
      <c r="H71" s="46" t="s">
        <v>59</v>
      </c>
      <c r="I71" s="47">
        <v>55</v>
      </c>
      <c r="J71" s="47">
        <v>20.5</v>
      </c>
    </row>
    <row r="72" spans="1:10" s="32" customFormat="1" ht="14.25">
      <c r="A72" s="106" t="s">
        <v>79</v>
      </c>
      <c r="B72" s="104" t="s">
        <v>194</v>
      </c>
      <c r="C72" s="122" t="s">
        <v>80</v>
      </c>
      <c r="D72" s="104" t="s">
        <v>42</v>
      </c>
      <c r="E72" s="107">
        <f>E73</f>
        <v>0</v>
      </c>
      <c r="F72" s="105">
        <v>287</v>
      </c>
      <c r="G72" s="105"/>
      <c r="H72" s="105"/>
      <c r="I72" s="105"/>
      <c r="J72" s="107">
        <f>J73</f>
        <v>0</v>
      </c>
    </row>
    <row r="73" spans="1:10" s="32" customFormat="1" ht="25.5">
      <c r="A73" s="108" t="s">
        <v>58</v>
      </c>
      <c r="B73" s="82" t="s">
        <v>194</v>
      </c>
      <c r="C73" s="121" t="s">
        <v>80</v>
      </c>
      <c r="D73" s="82" t="s">
        <v>59</v>
      </c>
      <c r="E73" s="111">
        <v>0</v>
      </c>
      <c r="F73" s="111">
        <v>9</v>
      </c>
      <c r="G73" s="111">
        <v>9</v>
      </c>
      <c r="H73" s="111">
        <v>9</v>
      </c>
      <c r="I73" s="111">
        <v>9</v>
      </c>
      <c r="J73" s="111">
        <v>0</v>
      </c>
    </row>
    <row r="74" spans="1:10" s="32" customFormat="1" ht="14.25">
      <c r="A74" s="106" t="s">
        <v>81</v>
      </c>
      <c r="B74" s="104" t="s">
        <v>194</v>
      </c>
      <c r="C74" s="122" t="s">
        <v>82</v>
      </c>
      <c r="D74" s="104" t="s">
        <v>42</v>
      </c>
      <c r="E74" s="107">
        <f>E75</f>
        <v>0</v>
      </c>
      <c r="F74" s="107">
        <v>5</v>
      </c>
      <c r="G74" s="107"/>
      <c r="H74" s="107"/>
      <c r="I74" s="107"/>
      <c r="J74" s="107">
        <f>J75</f>
        <v>0</v>
      </c>
    </row>
    <row r="75" spans="1:10" s="32" customFormat="1" ht="25.5">
      <c r="A75" s="108" t="s">
        <v>58</v>
      </c>
      <c r="B75" s="82" t="s">
        <v>194</v>
      </c>
      <c r="C75" s="121" t="s">
        <v>82</v>
      </c>
      <c r="D75" s="82" t="s">
        <v>59</v>
      </c>
      <c r="E75" s="111">
        <v>0</v>
      </c>
      <c r="F75" s="111">
        <v>3</v>
      </c>
      <c r="G75" s="111">
        <v>3</v>
      </c>
      <c r="H75" s="111">
        <v>3</v>
      </c>
      <c r="I75" s="111">
        <v>3</v>
      </c>
      <c r="J75" s="111">
        <v>0</v>
      </c>
    </row>
    <row r="76" spans="1:10" s="32" customFormat="1" ht="25.5">
      <c r="A76" s="106" t="s">
        <v>83</v>
      </c>
      <c r="B76" s="104" t="s">
        <v>194</v>
      </c>
      <c r="C76" s="122" t="s">
        <v>84</v>
      </c>
      <c r="D76" s="104" t="s">
        <v>42</v>
      </c>
      <c r="E76" s="107">
        <f>E77</f>
        <v>10.6</v>
      </c>
      <c r="F76" s="107">
        <v>15</v>
      </c>
      <c r="G76" s="107"/>
      <c r="H76" s="107"/>
      <c r="I76" s="107"/>
      <c r="J76" s="107">
        <f>J77</f>
        <v>0.4</v>
      </c>
    </row>
    <row r="77" spans="1:10" s="32" customFormat="1" ht="25.5">
      <c r="A77" s="108" t="s">
        <v>58</v>
      </c>
      <c r="B77" s="82" t="s">
        <v>194</v>
      </c>
      <c r="C77" s="121" t="s">
        <v>84</v>
      </c>
      <c r="D77" s="82" t="s">
        <v>59</v>
      </c>
      <c r="E77" s="111">
        <v>10.6</v>
      </c>
      <c r="F77" s="47">
        <v>1.2</v>
      </c>
      <c r="G77" s="111">
        <v>5</v>
      </c>
      <c r="H77" s="47">
        <v>1.2</v>
      </c>
      <c r="I77" s="111">
        <v>5</v>
      </c>
      <c r="J77" s="47">
        <v>0.4</v>
      </c>
    </row>
    <row r="78" spans="1:10" s="32" customFormat="1" ht="14.25">
      <c r="A78" s="106" t="s">
        <v>85</v>
      </c>
      <c r="B78" s="104" t="s">
        <v>194</v>
      </c>
      <c r="C78" s="122" t="s">
        <v>86</v>
      </c>
      <c r="D78" s="104" t="s">
        <v>42</v>
      </c>
      <c r="E78" s="107">
        <f>E79</f>
        <v>154</v>
      </c>
      <c r="F78" s="107">
        <v>42</v>
      </c>
      <c r="G78" s="107"/>
      <c r="H78" s="107"/>
      <c r="I78" s="107"/>
      <c r="J78" s="107">
        <f>J79</f>
        <v>148.9</v>
      </c>
    </row>
    <row r="79" spans="1:10" s="32" customFormat="1" ht="25.5">
      <c r="A79" s="108" t="s">
        <v>58</v>
      </c>
      <c r="B79" s="82" t="s">
        <v>194</v>
      </c>
      <c r="C79" s="121" t="s">
        <v>86</v>
      </c>
      <c r="D79" s="82" t="s">
        <v>59</v>
      </c>
      <c r="E79" s="47">
        <v>154</v>
      </c>
      <c r="F79" s="47">
        <v>199.6</v>
      </c>
      <c r="G79" s="47">
        <v>200.3</v>
      </c>
      <c r="H79" s="47">
        <v>199.6</v>
      </c>
      <c r="I79" s="47">
        <v>200.3</v>
      </c>
      <c r="J79" s="47">
        <v>148.9</v>
      </c>
    </row>
    <row r="80" spans="1:10" s="32" customFormat="1" ht="36">
      <c r="A80" s="43" t="s">
        <v>229</v>
      </c>
      <c r="B80" s="82" t="s">
        <v>194</v>
      </c>
      <c r="C80" s="34" t="s">
        <v>230</v>
      </c>
      <c r="D80" s="34"/>
      <c r="E80" s="44">
        <f>E81</f>
        <v>212.1</v>
      </c>
      <c r="F80" s="44">
        <f>F81</f>
        <v>212.1</v>
      </c>
      <c r="G80" s="34" t="s">
        <v>230</v>
      </c>
      <c r="H80" s="34"/>
      <c r="I80" s="44">
        <f>I81</f>
        <v>212.1</v>
      </c>
      <c r="J80" s="44">
        <f>J81</f>
        <v>212.1</v>
      </c>
    </row>
    <row r="81" spans="1:10" s="32" customFormat="1" ht="24">
      <c r="A81" s="45" t="s">
        <v>58</v>
      </c>
      <c r="B81" s="82" t="s">
        <v>194</v>
      </c>
      <c r="C81" s="46" t="s">
        <v>230</v>
      </c>
      <c r="D81" s="46" t="s">
        <v>59</v>
      </c>
      <c r="E81" s="47">
        <v>212.1</v>
      </c>
      <c r="F81" s="47">
        <v>212.1</v>
      </c>
      <c r="G81" s="46" t="s">
        <v>230</v>
      </c>
      <c r="H81" s="46" t="s">
        <v>59</v>
      </c>
      <c r="I81" s="47">
        <v>212.1</v>
      </c>
      <c r="J81" s="47">
        <v>212.1</v>
      </c>
    </row>
    <row r="82" spans="1:10" s="32" customFormat="1" ht="25.5">
      <c r="A82" s="43" t="s">
        <v>233</v>
      </c>
      <c r="B82" s="82" t="s">
        <v>194</v>
      </c>
      <c r="C82" s="34" t="s">
        <v>234</v>
      </c>
      <c r="D82" s="34"/>
      <c r="E82" s="44">
        <f>E83</f>
        <v>839.4</v>
      </c>
      <c r="F82" s="44">
        <f>F83</f>
        <v>834.8</v>
      </c>
      <c r="G82" s="34" t="s">
        <v>234</v>
      </c>
      <c r="H82" s="34"/>
      <c r="I82" s="44">
        <f>I83</f>
        <v>839.4</v>
      </c>
      <c r="J82" s="44">
        <f>J83</f>
        <v>834.8</v>
      </c>
    </row>
    <row r="83" spans="1:10" s="32" customFormat="1" ht="14.25">
      <c r="A83" s="45" t="s">
        <v>225</v>
      </c>
      <c r="B83" s="82" t="s">
        <v>194</v>
      </c>
      <c r="C83" s="46" t="s">
        <v>234</v>
      </c>
      <c r="D83" s="46" t="s">
        <v>59</v>
      </c>
      <c r="E83" s="47">
        <v>839.4</v>
      </c>
      <c r="F83" s="47">
        <v>834.8</v>
      </c>
      <c r="G83" s="46" t="s">
        <v>234</v>
      </c>
      <c r="H83" s="46" t="s">
        <v>59</v>
      </c>
      <c r="I83" s="47">
        <v>839.4</v>
      </c>
      <c r="J83" s="47">
        <v>834.8</v>
      </c>
    </row>
    <row r="84" spans="1:10" s="32" customFormat="1" ht="14.25">
      <c r="A84" s="106" t="s">
        <v>87</v>
      </c>
      <c r="B84" s="104" t="s">
        <v>195</v>
      </c>
      <c r="C84" s="122" t="s">
        <v>42</v>
      </c>
      <c r="D84" s="104" t="s">
        <v>42</v>
      </c>
      <c r="E84" s="107">
        <f>E85</f>
        <v>156</v>
      </c>
      <c r="F84" s="105">
        <v>93.7</v>
      </c>
      <c r="G84" s="105"/>
      <c r="H84" s="105"/>
      <c r="I84" s="105"/>
      <c r="J84" s="107">
        <f>J85</f>
        <v>156</v>
      </c>
    </row>
    <row r="85" spans="1:10" s="32" customFormat="1" ht="14.25">
      <c r="A85" s="106" t="s">
        <v>89</v>
      </c>
      <c r="B85" s="104" t="s">
        <v>196</v>
      </c>
      <c r="C85" s="122" t="s">
        <v>42</v>
      </c>
      <c r="D85" s="104" t="s">
        <v>42</v>
      </c>
      <c r="E85" s="107">
        <f>E86</f>
        <v>156</v>
      </c>
      <c r="F85" s="105">
        <v>93.7</v>
      </c>
      <c r="G85" s="105"/>
      <c r="H85" s="105"/>
      <c r="I85" s="105"/>
      <c r="J85" s="107">
        <f>J86</f>
        <v>156</v>
      </c>
    </row>
    <row r="86" spans="1:10" s="32" customFormat="1" ht="14.25">
      <c r="A86" s="108" t="s">
        <v>46</v>
      </c>
      <c r="B86" s="82" t="s">
        <v>196</v>
      </c>
      <c r="C86" s="121" t="s">
        <v>47</v>
      </c>
      <c r="D86" s="82" t="s">
        <v>42</v>
      </c>
      <c r="E86" s="109">
        <f>E87+E89</f>
        <v>156</v>
      </c>
      <c r="F86" s="83">
        <v>93.7</v>
      </c>
      <c r="G86" s="83"/>
      <c r="H86" s="83"/>
      <c r="I86" s="83"/>
      <c r="J86" s="109">
        <f>J87+J89</f>
        <v>156</v>
      </c>
    </row>
    <row r="87" spans="1:10" s="32" customFormat="1" ht="25.5">
      <c r="A87" s="106" t="s">
        <v>90</v>
      </c>
      <c r="B87" s="104" t="s">
        <v>196</v>
      </c>
      <c r="C87" s="122" t="s">
        <v>91</v>
      </c>
      <c r="D87" s="104" t="s">
        <v>42</v>
      </c>
      <c r="E87" s="107">
        <f>E88</f>
        <v>5.1</v>
      </c>
      <c r="F87" s="105">
        <v>5</v>
      </c>
      <c r="G87" s="105"/>
      <c r="H87" s="105"/>
      <c r="I87" s="105"/>
      <c r="J87" s="107">
        <f>J88</f>
        <v>5.1</v>
      </c>
    </row>
    <row r="88" spans="1:10" s="32" customFormat="1" ht="14.25">
      <c r="A88" s="108" t="s">
        <v>92</v>
      </c>
      <c r="B88" s="82" t="s">
        <v>196</v>
      </c>
      <c r="C88" s="121" t="s">
        <v>91</v>
      </c>
      <c r="D88" s="82" t="s">
        <v>93</v>
      </c>
      <c r="E88" s="109">
        <v>5.1</v>
      </c>
      <c r="F88" s="83">
        <v>5</v>
      </c>
      <c r="G88" s="83"/>
      <c r="H88" s="83"/>
      <c r="I88" s="83"/>
      <c r="J88" s="109">
        <v>5.1</v>
      </c>
    </row>
    <row r="89" spans="1:10" s="32" customFormat="1" ht="25.5">
      <c r="A89" s="106" t="s">
        <v>94</v>
      </c>
      <c r="B89" s="104" t="s">
        <v>196</v>
      </c>
      <c r="C89" s="122" t="s">
        <v>95</v>
      </c>
      <c r="D89" s="104" t="s">
        <v>42</v>
      </c>
      <c r="E89" s="107">
        <f>E90</f>
        <v>150.9</v>
      </c>
      <c r="F89" s="105">
        <v>88.7</v>
      </c>
      <c r="G89" s="105"/>
      <c r="H89" s="105"/>
      <c r="I89" s="105"/>
      <c r="J89" s="107">
        <f>J90</f>
        <v>150.9</v>
      </c>
    </row>
    <row r="90" spans="1:10" s="32" customFormat="1" ht="14.25">
      <c r="A90" s="108" t="s">
        <v>92</v>
      </c>
      <c r="B90" s="82" t="s">
        <v>196</v>
      </c>
      <c r="C90" s="121" t="s">
        <v>95</v>
      </c>
      <c r="D90" s="82" t="s">
        <v>93</v>
      </c>
      <c r="E90" s="109">
        <v>150.9</v>
      </c>
      <c r="F90" s="83">
        <v>88.7</v>
      </c>
      <c r="G90" s="83"/>
      <c r="H90" s="83"/>
      <c r="I90" s="83"/>
      <c r="J90" s="109">
        <v>150.9</v>
      </c>
    </row>
    <row r="91" spans="1:10" s="32" customFormat="1" ht="14.25">
      <c r="A91" s="33" t="s">
        <v>207</v>
      </c>
      <c r="B91" s="104" t="s">
        <v>212</v>
      </c>
      <c r="C91" s="122"/>
      <c r="D91" s="104"/>
      <c r="E91" s="44">
        <f aca="true" t="shared" si="5" ref="E91:F94">E92</f>
        <v>1066.8</v>
      </c>
      <c r="F91" s="44">
        <f t="shared" si="5"/>
        <v>1069.3</v>
      </c>
      <c r="G91" s="44">
        <v>1069.3</v>
      </c>
      <c r="H91" s="44">
        <f>H92</f>
        <v>1069.3</v>
      </c>
      <c r="I91" s="44">
        <v>1069.3</v>
      </c>
      <c r="J91" s="44">
        <f>J92</f>
        <v>1066.8</v>
      </c>
    </row>
    <row r="92" spans="1:10" s="32" customFormat="1" ht="14.25">
      <c r="A92" s="33" t="s">
        <v>209</v>
      </c>
      <c r="B92" s="104" t="s">
        <v>213</v>
      </c>
      <c r="C92" s="122"/>
      <c r="D92" s="104"/>
      <c r="E92" s="44">
        <f t="shared" si="5"/>
        <v>1066.8</v>
      </c>
      <c r="F92" s="44">
        <f t="shared" si="5"/>
        <v>1069.3</v>
      </c>
      <c r="G92" s="44">
        <v>1069.3</v>
      </c>
      <c r="H92" s="44">
        <f>H93</f>
        <v>1069.3</v>
      </c>
      <c r="I92" s="44">
        <v>1069.3</v>
      </c>
      <c r="J92" s="44">
        <f>J93</f>
        <v>1066.8</v>
      </c>
    </row>
    <row r="93" spans="1:10" s="32" customFormat="1" ht="14.25">
      <c r="A93" s="50" t="s">
        <v>46</v>
      </c>
      <c r="B93" s="82" t="s">
        <v>213</v>
      </c>
      <c r="C93" s="46" t="s">
        <v>47</v>
      </c>
      <c r="D93" s="82"/>
      <c r="E93" s="47">
        <f t="shared" si="5"/>
        <v>1066.8</v>
      </c>
      <c r="F93" s="47">
        <f t="shared" si="5"/>
        <v>1069.3</v>
      </c>
      <c r="G93" s="47">
        <v>1069.3</v>
      </c>
      <c r="H93" s="47">
        <f>H94</f>
        <v>1069.3</v>
      </c>
      <c r="I93" s="47">
        <v>1069.3</v>
      </c>
      <c r="J93" s="47">
        <f>J94</f>
        <v>1066.8</v>
      </c>
    </row>
    <row r="94" spans="1:10" s="32" customFormat="1" ht="25.5">
      <c r="A94" s="50" t="s">
        <v>210</v>
      </c>
      <c r="B94" s="82" t="s">
        <v>213</v>
      </c>
      <c r="C94" s="46" t="s">
        <v>211</v>
      </c>
      <c r="D94" s="82"/>
      <c r="E94" s="47">
        <f t="shared" si="5"/>
        <v>1066.8</v>
      </c>
      <c r="F94" s="47">
        <f t="shared" si="5"/>
        <v>1069.3</v>
      </c>
      <c r="G94" s="47">
        <v>1069.3</v>
      </c>
      <c r="H94" s="47">
        <f>H95</f>
        <v>1069.3</v>
      </c>
      <c r="I94" s="47">
        <v>1069.3</v>
      </c>
      <c r="J94" s="47">
        <f>J95</f>
        <v>1066.8</v>
      </c>
    </row>
    <row r="95" spans="1:10" s="32" customFormat="1" ht="14.25">
      <c r="A95" s="50" t="s">
        <v>92</v>
      </c>
      <c r="B95" s="82" t="s">
        <v>213</v>
      </c>
      <c r="C95" s="46" t="s">
        <v>211</v>
      </c>
      <c r="D95" s="82" t="s">
        <v>93</v>
      </c>
      <c r="E95" s="47">
        <v>1066.8</v>
      </c>
      <c r="F95" s="47">
        <v>1069.3</v>
      </c>
      <c r="G95" s="47">
        <v>1069.3</v>
      </c>
      <c r="H95" s="47">
        <v>1069.3</v>
      </c>
      <c r="I95" s="47">
        <v>1069.3</v>
      </c>
      <c r="J95" s="47">
        <v>1066.8</v>
      </c>
    </row>
    <row r="96" spans="1:10" s="32" customFormat="1" ht="14.25">
      <c r="A96" s="33" t="s">
        <v>96</v>
      </c>
      <c r="B96" s="104" t="s">
        <v>197</v>
      </c>
      <c r="C96" s="121"/>
      <c r="D96" s="82"/>
      <c r="E96" s="110">
        <f>E97</f>
        <v>24</v>
      </c>
      <c r="F96" s="107">
        <v>24</v>
      </c>
      <c r="G96" s="107"/>
      <c r="H96" s="107"/>
      <c r="I96" s="107"/>
      <c r="J96" s="110">
        <f>J97</f>
        <v>0</v>
      </c>
    </row>
    <row r="97" spans="1:10" s="32" customFormat="1" ht="14.25">
      <c r="A97" s="33" t="s">
        <v>97</v>
      </c>
      <c r="B97" s="104" t="s">
        <v>198</v>
      </c>
      <c r="C97" s="121"/>
      <c r="D97" s="82"/>
      <c r="E97" s="110">
        <f>E98</f>
        <v>24</v>
      </c>
      <c r="F97" s="107">
        <v>24</v>
      </c>
      <c r="G97" s="107"/>
      <c r="H97" s="107"/>
      <c r="I97" s="107"/>
      <c r="J97" s="110">
        <f>J98</f>
        <v>0</v>
      </c>
    </row>
    <row r="98" spans="1:10" s="32" customFormat="1" ht="14.25">
      <c r="A98" s="33" t="s">
        <v>46</v>
      </c>
      <c r="B98" s="82" t="s">
        <v>198</v>
      </c>
      <c r="C98" s="46" t="s">
        <v>47</v>
      </c>
      <c r="D98" s="34" t="s">
        <v>42</v>
      </c>
      <c r="E98" s="111">
        <f>E99</f>
        <v>24</v>
      </c>
      <c r="F98" s="109">
        <v>24</v>
      </c>
      <c r="G98" s="109"/>
      <c r="H98" s="109"/>
      <c r="I98" s="109"/>
      <c r="J98" s="111">
        <f>J99</f>
        <v>0</v>
      </c>
    </row>
    <row r="99" spans="1:10" s="32" customFormat="1" ht="14.25">
      <c r="A99" s="33" t="s">
        <v>98</v>
      </c>
      <c r="B99" s="82" t="s">
        <v>198</v>
      </c>
      <c r="C99" s="46" t="s">
        <v>99</v>
      </c>
      <c r="D99" s="34" t="s">
        <v>42</v>
      </c>
      <c r="E99" s="111">
        <f>E100</f>
        <v>24</v>
      </c>
      <c r="F99" s="109">
        <v>24</v>
      </c>
      <c r="G99" s="109"/>
      <c r="H99" s="109"/>
      <c r="I99" s="109"/>
      <c r="J99" s="111">
        <f>J100</f>
        <v>0</v>
      </c>
    </row>
    <row r="100" spans="1:10" s="32" customFormat="1" ht="14.25">
      <c r="A100" s="50" t="s">
        <v>100</v>
      </c>
      <c r="B100" s="82" t="s">
        <v>198</v>
      </c>
      <c r="C100" s="46" t="s">
        <v>99</v>
      </c>
      <c r="D100" s="46" t="s">
        <v>101</v>
      </c>
      <c r="E100" s="109">
        <v>24</v>
      </c>
      <c r="F100" s="109">
        <v>24</v>
      </c>
      <c r="G100" s="109"/>
      <c r="H100" s="109"/>
      <c r="I100" s="109"/>
      <c r="J100" s="109">
        <v>0</v>
      </c>
    </row>
    <row r="101" spans="1:10" s="32" customFormat="1" ht="14.25">
      <c r="A101" s="106" t="s">
        <v>102</v>
      </c>
      <c r="B101" s="104" t="s">
        <v>199</v>
      </c>
      <c r="C101" s="122" t="s">
        <v>42</v>
      </c>
      <c r="D101" s="104" t="s">
        <v>42</v>
      </c>
      <c r="E101" s="107">
        <f>E102</f>
        <v>20</v>
      </c>
      <c r="F101" s="107">
        <v>20</v>
      </c>
      <c r="G101" s="107"/>
      <c r="H101" s="107"/>
      <c r="I101" s="107"/>
      <c r="J101" s="107">
        <f>J102</f>
        <v>20</v>
      </c>
    </row>
    <row r="102" spans="1:10" s="32" customFormat="1" ht="14.25">
      <c r="A102" s="106" t="s">
        <v>104</v>
      </c>
      <c r="B102" s="104" t="s">
        <v>200</v>
      </c>
      <c r="C102" s="122" t="s">
        <v>42</v>
      </c>
      <c r="D102" s="104" t="s">
        <v>42</v>
      </c>
      <c r="E102" s="107">
        <f>E103</f>
        <v>20</v>
      </c>
      <c r="F102" s="107">
        <v>20</v>
      </c>
      <c r="G102" s="107"/>
      <c r="H102" s="107"/>
      <c r="I102" s="107"/>
      <c r="J102" s="107">
        <f>J103</f>
        <v>20</v>
      </c>
    </row>
    <row r="103" spans="1:10" s="32" customFormat="1" ht="14.25">
      <c r="A103" s="108" t="s">
        <v>46</v>
      </c>
      <c r="B103" s="82" t="s">
        <v>200</v>
      </c>
      <c r="C103" s="121" t="s">
        <v>47</v>
      </c>
      <c r="D103" s="82"/>
      <c r="E103" s="109">
        <f>E104</f>
        <v>20</v>
      </c>
      <c r="F103" s="109">
        <v>20</v>
      </c>
      <c r="G103" s="109"/>
      <c r="H103" s="109"/>
      <c r="I103" s="109"/>
      <c r="J103" s="109">
        <f>J104</f>
        <v>20</v>
      </c>
    </row>
    <row r="104" spans="1:10" s="32" customFormat="1" ht="14.25">
      <c r="A104" s="108" t="s">
        <v>105</v>
      </c>
      <c r="B104" s="82" t="s">
        <v>200</v>
      </c>
      <c r="C104" s="121" t="s">
        <v>106</v>
      </c>
      <c r="D104" s="82"/>
      <c r="E104" s="109">
        <f>E105</f>
        <v>20</v>
      </c>
      <c r="F104" s="109">
        <v>20</v>
      </c>
      <c r="G104" s="109"/>
      <c r="H104" s="109"/>
      <c r="I104" s="109"/>
      <c r="J104" s="109">
        <f>J105</f>
        <v>20</v>
      </c>
    </row>
    <row r="105" spans="1:10" s="32" customFormat="1" ht="25.5">
      <c r="A105" s="108" t="s">
        <v>58</v>
      </c>
      <c r="B105" s="82" t="s">
        <v>200</v>
      </c>
      <c r="C105" s="121" t="s">
        <v>106</v>
      </c>
      <c r="D105" s="82" t="s">
        <v>59</v>
      </c>
      <c r="E105" s="109">
        <v>20</v>
      </c>
      <c r="F105" s="109">
        <v>20</v>
      </c>
      <c r="G105" s="109"/>
      <c r="H105" s="109"/>
      <c r="I105" s="109"/>
      <c r="J105" s="109">
        <v>20</v>
      </c>
    </row>
    <row r="106" spans="1:10" ht="14.25">
      <c r="A106" s="132" t="s">
        <v>107</v>
      </c>
      <c r="B106" s="133"/>
      <c r="C106" s="133"/>
      <c r="D106" s="134"/>
      <c r="E106" s="11">
        <f>E101+E96+E84+E60+E44+E35+E28+E13+E91</f>
        <v>6352.099999999999</v>
      </c>
      <c r="F106" s="11">
        <f>F101+F96+F84+F60+F44+F35+F28+F13</f>
        <v>4126.1</v>
      </c>
      <c r="G106" s="11" t="e">
        <f>G101+G96+G84+G60+G44+G35+G28+G13</f>
        <v>#VALUE!</v>
      </c>
      <c r="H106" s="11" t="e">
        <f>H101+H96+H84+H60+H44+H35+H28+H13</f>
        <v>#VALUE!</v>
      </c>
      <c r="I106" s="11">
        <f>I101+I96+I84+I60+I44+I35+I28+I13</f>
        <v>1376.8</v>
      </c>
      <c r="J106" s="11">
        <f>J101+J96+J84+J60+J44+J35+J28+J13+J91</f>
        <v>6218.8</v>
      </c>
    </row>
  </sheetData>
  <sheetProtection/>
  <mergeCells count="2">
    <mergeCell ref="A6:J6"/>
    <mergeCell ref="A106:D10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2021-02-10T04:23:06Z</cp:lastPrinted>
  <dcterms:created xsi:type="dcterms:W3CDTF">2007-08-17T09:14:07Z</dcterms:created>
  <dcterms:modified xsi:type="dcterms:W3CDTF">2021-02-10T04:23:15Z</dcterms:modified>
  <cp:category/>
  <cp:version/>
  <cp:contentType/>
  <cp:contentStatus/>
</cp:coreProperties>
</file>