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9320" windowHeight="11760" activeTab="0"/>
  </bookViews>
  <sheets>
    <sheet name="Лист1" sheetId="1" r:id="rId1"/>
  </sheets>
  <definedNames>
    <definedName name="_xlnm._FilterDatabase" localSheetId="0" hidden="1">'Лист1'!$A$9:$G$593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<sst xmlns="http://schemas.openxmlformats.org/spreadsheetml/2006/main" count="1715" uniqueCount="466">
  <si>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</si>
  <si>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</si>
  <si>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</si>
  <si>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</si>
  <si>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</si>
  <si>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</si>
  <si>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</si>
  <si>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</si>
  <si>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</si>
  <si>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</si>
  <si>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</si>
  <si>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</si>
  <si>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Вариант: Малопургинский 2015;
Таблица: Проект 2015 (МР);
Данные
%Малопургинский район</t>
  </si>
  <si>
    <t>Вариант=Малопургинский 2015;
Табл=Проект 2015 (МР);
МО=1302000;
БКД=00000000;
КОСГУ=000;
Программы=0000;
ЭД_БКД=00;
Ведомства=000;
ФКР=0000;
Балансировка бюджета=20;
Узлы=20;</t>
  </si>
  <si>
    <t>Вариант=Малопургинский 2015;
Табл=Проект 2015 (МР);
МО=1302000;
БКД=00000000;
КОСГУ=000;
Программы=0000;
ЭД_БКД=00;
Ведомства=000;
ФКР=0000;
Балансировка бюджета=21;
Узлы=20;</t>
  </si>
  <si>
    <t>Вариант=Малопургинский 2015;
Табл=Проект 2015 (МР);
МО=1302000;
БКД=00000000;
КОСГУ=000;
Программы=0000;
ЭД_БКД=00;
Ведомства=000;
ФКР=0000;
Балансировка бюджета=22;
Узлы=20;</t>
  </si>
  <si>
    <t>Всего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</si>
  <si>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</si>
  <si>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</t>
  </si>
  <si>
    <t>Подпрограмма "Развитие дошкольного образования"</t>
  </si>
  <si>
    <t>0110000</t>
  </si>
  <si>
    <t>Оказание муниципальной услуги "Предоставление дошкольного образования, воспитания и содержания ребёнка в образовательных учреждениях"</t>
  </si>
  <si>
    <t>0116110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</si>
  <si>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</si>
  <si>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</si>
  <si>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Выплата компенсации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</si>
  <si>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0110424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</si>
  <si>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</si>
  <si>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</si>
  <si>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бюджетным учреждениям на иные цели</t>
  </si>
  <si>
    <t>612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</si>
  <si>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</si>
  <si>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0110547</t>
  </si>
  <si>
    <t>Подготовка образовательных учреждений к новому учебному году и лицензирование образовательной деятельности</t>
  </si>
  <si>
    <t>0116123</t>
  </si>
  <si>
    <t>Питание в дошкольных образовательных учреждениях»</t>
  </si>
  <si>
    <t>0116111</t>
  </si>
  <si>
    <t>Прочая закупка товаров, работ и услуг для обеспечения государственных (муниципальных) нужд</t>
  </si>
  <si>
    <t>244</t>
  </si>
  <si>
    <t>Подпрограмма "Развитие общего образования"</t>
  </si>
  <si>
    <t>0120000</t>
  </si>
  <si>
    <t>0126101</t>
  </si>
  <si>
    <t>Оказание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</t>
  </si>
  <si>
    <t>0126120</t>
  </si>
  <si>
    <t>Уплата прочих налогов, сборов</t>
  </si>
  <si>
    <t>852</t>
  </si>
  <si>
    <t>Оказание муниципальной услуги "Профессиональная подготовка в качестве дополнительного образования, дополнительные образовательные услуги различной направленности"</t>
  </si>
  <si>
    <t>0126122</t>
  </si>
  <si>
    <t>Расходы на оказание содействия детям-сиротам и детям, оставшимся без попечения родителей, в обучении на курсах по подготовке к поступлению в образовательные организации высшего профессионального образования</t>
  </si>
  <si>
    <t>0120216</t>
  </si>
  <si>
    <t>Финансовое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 (Школы)</t>
  </si>
  <si>
    <t>0120431</t>
  </si>
  <si>
    <t>Фонд оплаты труда казённых учреждений и взносы по обязательному социальному страхованию</t>
  </si>
  <si>
    <t>111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</si>
  <si>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</si>
  <si>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0120433</t>
  </si>
  <si>
    <t>0126123</t>
  </si>
  <si>
    <t>Подпрограмма "Развитие дополнительного образования и воспитание детей"</t>
  </si>
  <si>
    <t>0130000</t>
  </si>
  <si>
    <t>Оказание муниципальной услуги "Предоставление дополнительного образования"</t>
  </si>
  <si>
    <t>0136130</t>
  </si>
  <si>
    <t>Подпрограмма "Реализация молодежной политики"</t>
  </si>
  <si>
    <t>0140000</t>
  </si>
  <si>
    <t>Реализация молодежной политики в муниципальном образовании «Малопургинский район»</t>
  </si>
  <si>
    <t>0146140</t>
  </si>
  <si>
    <t>Закупка товаров, работ, услуг в сфере информационно-коммуникационных технологий</t>
  </si>
  <si>
    <t>242</t>
  </si>
  <si>
    <t>Содержание учреждений, ведущих работу с детьми и молодежью</t>
  </si>
  <si>
    <t xml:space="preserve">0146141
</t>
  </si>
  <si>
    <t>Подпрограмма "Создание условий для реализации муниципальной программы"</t>
  </si>
  <si>
    <t>0150000</t>
  </si>
  <si>
    <t>0156100</t>
  </si>
  <si>
    <t>Подпрограмма "Детское и школьное питание"</t>
  </si>
  <si>
    <t>0160000</t>
  </si>
  <si>
    <t>0166121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</si>
  <si>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</si>
  <si>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</t>
  </si>
  <si>
    <t>Подпрограмма "Формирование здорового образа жизни и создание условий для развития физической культуры и спорта"</t>
  </si>
  <si>
    <t>0210000</t>
  </si>
  <si>
    <t>Мероприятия в области физической культуры и спорта</t>
  </si>
  <si>
    <t>0216151</t>
  </si>
  <si>
    <t>Подпрограмма "Организация отдыха детей в каникулярное время"</t>
  </si>
  <si>
    <t>0220000</t>
  </si>
  <si>
    <t>Содержание учреждений, организующих отдых детей в каникулярное время</t>
  </si>
  <si>
    <t>0226153</t>
  </si>
  <si>
    <t>Муниципальная программа "Развитие культуры в муниципальном образовании "Малопургинский район" на 2015-2020 годы"</t>
  </si>
  <si>
    <t>0300000</t>
  </si>
  <si>
    <t>Подпрограмма "Организация библиотечного обслуживания населения"</t>
  </si>
  <si>
    <t>0310000</t>
  </si>
  <si>
    <t>Организация библиотечного  обслуживания населения за счет средств муниципального образования</t>
  </si>
  <si>
    <t>0316160</t>
  </si>
  <si>
    <t>Подпрограмма "Организация досуга и предоставление услуг организаций культуры и доступа к музейным фондам"</t>
  </si>
  <si>
    <t>0320000</t>
  </si>
  <si>
    <t>Организация досуга и предоставление услуг организаций культуры  за счет средств муниципального образования</t>
  </si>
  <si>
    <t>0326161</t>
  </si>
  <si>
    <t>Услуги по предоставлению доступа к музейным фондам</t>
  </si>
  <si>
    <t>0326165</t>
  </si>
  <si>
    <t>Подпрограмма "Развитие туризма"</t>
  </si>
  <si>
    <t>0330000</t>
  </si>
  <si>
    <t>Оказание муниципальной работы "Создание благоприятных условий для развития туризма"</t>
  </si>
  <si>
    <t>0336163</t>
  </si>
  <si>
    <t>Подпрограмма "Реализация национальной политики, развитие местного народного творчества"</t>
  </si>
  <si>
    <t>0340000</t>
  </si>
  <si>
    <t>Реализация национальной политики, развитие местного народного творчества</t>
  </si>
  <si>
    <t>0346162</t>
  </si>
  <si>
    <t>Сохранение и развитие национальных культур на территории муниципального образования «Малопургинский район»</t>
  </si>
  <si>
    <t>0346166</t>
  </si>
  <si>
    <t>0350000</t>
  </si>
  <si>
    <t>0356164</t>
  </si>
  <si>
    <t>Иные выплаты персоналу казённых учреждений, за исключением фонда оплаты труда</t>
  </si>
  <si>
    <t>112</t>
  </si>
  <si>
    <t>Муниципальная программа "Социальная поддержка населения муниципального образования "Малопургинский район" на 2015-2020 годы"</t>
  </si>
  <si>
    <t>0400000</t>
  </si>
  <si>
    <t>Подпрограмма "Социальная поддержка семьи и детей"</t>
  </si>
  <si>
    <t>0410000</t>
  </si>
  <si>
    <t>Социальная поддержка детей-сирот и детей, оставшихся без попечения родителей, переданных в приёмные семьи</t>
  </si>
  <si>
    <t>0410425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</si>
  <si>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</si>
  <si>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</si>
  <si>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</si>
  <si>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0410426</t>
  </si>
  <si>
    <t>Предоставление мер социальной поддержки многодетным семьям и учёт (регистрация) многодетных семей</t>
  </si>
  <si>
    <t>0410434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</si>
  <si>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</si>
  <si>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</si>
  <si>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Организация социальной поддержки детей-сирот и детей, оставшихся без попечения родителей</t>
  </si>
  <si>
    <t>0410441</t>
  </si>
  <si>
    <t>Организация и осуществление деятельности по опеке и попечительству в отношении несовершеннолетних</t>
  </si>
  <si>
    <t>0410442</t>
  </si>
  <si>
    <t>Иные выплаты персоналу государственных (муниципальных) органов, за исключением фонда оплаты труда</t>
  </si>
  <si>
    <t>122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</si>
  <si>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</si>
  <si>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0410446</t>
  </si>
  <si>
    <t>Субсидии гражданам на приобретение жилья</t>
  </si>
  <si>
    <t>322</t>
  </si>
  <si>
    <t>Выплата единовременного пособия при всех формах устройства детей</t>
  </si>
  <si>
    <t>0415260</t>
  </si>
  <si>
    <t>Расходы на выплату денежных средств на содержание усыновленных (удочеренных) детей</t>
  </si>
  <si>
    <t>0410633</t>
  </si>
  <si>
    <t>Подпрограмма "Социальная поддержка старшего поколения, ветеранов и инвалидов, иных категорий граждан"</t>
  </si>
  <si>
    <t>0420000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</si>
  <si>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</si>
  <si>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0426174</t>
  </si>
  <si>
    <t>Подпрограмма "Обеспечение жильем отдельных категорий граждан, стимулирование улучшения жилищных  условий"</t>
  </si>
  <si>
    <t>0430000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</si>
  <si>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</si>
  <si>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0430447</t>
  </si>
  <si>
    <t>Расходы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</t>
  </si>
  <si>
    <t>0430549</t>
  </si>
  <si>
    <t>Приобретение товаров, работ, услуг в пользу граждан в целях их социального обеспечения</t>
  </si>
  <si>
    <t>323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</si>
  <si>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</si>
  <si>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0430566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</si>
  <si>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</si>
  <si>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0435134</t>
  </si>
  <si>
    <t>Подпрограмма "Предоставление субсидий и льгот по оплате жилищно-коммунальных услуг (выполнение переданных полномочий)"</t>
  </si>
  <si>
    <t>0440000</t>
  </si>
  <si>
    <t>Предоставление гражданам субсидий на оплату жилого помещения  и коммунальных услуг</t>
  </si>
  <si>
    <t>0440369</t>
  </si>
  <si>
    <t>Организация предоставления гражданам субсидий на оплату жилого помещения и коммунальных услуг</t>
  </si>
  <si>
    <t>0440440</t>
  </si>
  <si>
    <t>Муниципальная программа "Создание условий для устойчивого экономического развития на 2015-2020 годы"</t>
  </si>
  <si>
    <t>0500000</t>
  </si>
  <si>
    <t>Подпрограмма "Развитие сельского хозяйства и расширение рынка сельскохозяйственной продукции"</t>
  </si>
  <si>
    <t>0510000</t>
  </si>
  <si>
    <t>Организация и проведение районных конкурсов (смотров-конкурсов), иных мероприятий в сфере сельского хозяйства</t>
  </si>
  <si>
    <t>0516180</t>
  </si>
  <si>
    <t>Сохранение плодородия почвы в муниципальном образовании "Малопургинский район"</t>
  </si>
  <si>
    <t>0516181</t>
  </si>
  <si>
    <t>Субсидии юридическим лицам (кроме некоммерческих организаций),  индивидуальным предпринимателям, физическим лицам</t>
  </si>
  <si>
    <t>810</t>
  </si>
  <si>
    <t>Подпрограмма "Создание условий для развития малого  и среднего предпринимательства"</t>
  </si>
  <si>
    <t>0520000</t>
  </si>
  <si>
    <t>Создание условий для развития малого и среднего предпринимательства</t>
  </si>
  <si>
    <t>0526184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</si>
  <si>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</si>
  <si>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</t>
  </si>
  <si>
    <t>Подпрограмма "Предупреждение и ликвидация последствий чрезвычайных ситуаций в Малопургинском районе на 2015-2020 годы"</t>
  </si>
  <si>
    <t>0610000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</si>
  <si>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</si>
  <si>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0616190</t>
  </si>
  <si>
    <t>Предупреждение и ликвидация последствий чрезвычайных ситуаций за счет средств местного бюджета</t>
  </si>
  <si>
    <t>0616195</t>
  </si>
  <si>
    <t>Подпрограмма "Профилактика безнадзорности и правонарушений несовершеннолетних в Малопургинском районе на 2015-2020 годы"</t>
  </si>
  <si>
    <t>0620000</t>
  </si>
  <si>
    <t>Мероприятия по предупреждению безнадзорности и правонарушений несовершеннолетних</t>
  </si>
  <si>
    <t>0626192</t>
  </si>
  <si>
    <t>Создание и организация деятельности комиссий по делам несовершеннолетних и защите их прав</t>
  </si>
  <si>
    <t>0620435</t>
  </si>
  <si>
    <t>Подпрограмма "Комплексные меры противодействия злоупотреблению наркотиками и их незаконному обороту в Малопургинском районе на 2015-2020 годы"</t>
  </si>
  <si>
    <t>0630000</t>
  </si>
  <si>
    <t>Комплексные меры противодействия злоупотреблению наркотиками и их незаконному обороту в Малопургинском районе на 2015-2020 годы</t>
  </si>
  <si>
    <t>0636194</t>
  </si>
  <si>
    <t>Муниципальная программа "Муниципальное хозяйство на 2015-2020 годы"</t>
  </si>
  <si>
    <t>0700000</t>
  </si>
  <si>
    <t>Подпрограмма "Содержание и развитие жилищного хозяйства на 2015-2020 годы"</t>
  </si>
  <si>
    <t>0720000</t>
  </si>
  <si>
    <t>Содержание и развитие жилищного хозяйства</t>
  </si>
  <si>
    <t>0726210</t>
  </si>
  <si>
    <t>Расходы на обеспечение осуществления отдельных государственных полномочий по государственному жилищному надзору</t>
  </si>
  <si>
    <t>0720620</t>
  </si>
  <si>
    <t>Подпрограмма "Содержание и развитие коммунальной инфраструктуры"</t>
  </si>
  <si>
    <t>0730000</t>
  </si>
  <si>
    <t>0736220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</si>
  <si>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</si>
  <si>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</si>
  <si>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</si>
  <si>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0746251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</si>
  <si>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</si>
  <si>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</t>
  </si>
  <si>
    <t>Энергосбережение и повышение энергетической эффективности</t>
  </si>
  <si>
    <t>0806260</t>
  </si>
  <si>
    <t>Муниципальная программа "Муниципальное управление"</t>
  </si>
  <si>
    <t>0900000</t>
  </si>
  <si>
    <t>Подпрограмма "Развитие муниципальной службы"</t>
  </si>
  <si>
    <t>0910000</t>
  </si>
  <si>
    <t>Профессиональное развитие и подготовка муниципальных служащих в муниципальном образовании «Малопургинский район»</t>
  </si>
  <si>
    <t>0916270</t>
  </si>
  <si>
    <t>Подпрограмма "Управление муниципальными финансами муниципального образования "Малопургинский район" на 2015-2020 годы"</t>
  </si>
  <si>
    <t>0920000</t>
  </si>
  <si>
    <t>Процентные платежи по муниципальному долгу</t>
  </si>
  <si>
    <t>0926007</t>
  </si>
  <si>
    <t>Обслуживание муниципального долга</t>
  </si>
  <si>
    <t>730</t>
  </si>
  <si>
    <t>0926271</t>
  </si>
  <si>
    <t>Выравнивание бюджетной обеспеченности поселений за счет средств местного бюджета</t>
  </si>
  <si>
    <t>0926300</t>
  </si>
  <si>
    <t>Дотации на выравнивание бюджетной обеспеченности</t>
  </si>
  <si>
    <t>511</t>
  </si>
  <si>
    <t>Расчёт и предоставление дотаций поселениям за счёт средств бюджета Удмуртской Республики</t>
  </si>
  <si>
    <t>0920437</t>
  </si>
  <si>
    <t>Подпрограмма "Повышение эффективности  расходов бюджета муниципального образования "Малопургинский район" на 2015-2020 годы"</t>
  </si>
  <si>
    <t>0930000</t>
  </si>
  <si>
    <t>0936272</t>
  </si>
  <si>
    <t>Подпрограмма "Управление муниципальным имуществом и земельными ресурсами"</t>
  </si>
  <si>
    <t>0940000</t>
  </si>
  <si>
    <t>Управление муниципальным имуществом</t>
  </si>
  <si>
    <t>0946200</t>
  </si>
  <si>
    <t>Проведение государственной политики в области  земельных отношений</t>
  </si>
  <si>
    <t>0946201</t>
  </si>
  <si>
    <t>Подпрограмма "Архивное дело"</t>
  </si>
  <si>
    <t>0950000</t>
  </si>
  <si>
    <t>Осуществление отдельных государственных полномочий в области архивного дела</t>
  </si>
  <si>
    <t>0950436</t>
  </si>
  <si>
    <t>Подпрограмма "Создание условий для государственной регистрации актов гражданского состояния"</t>
  </si>
  <si>
    <t>0960000</t>
  </si>
  <si>
    <t>Государственная регистрация актов гражданского состояния</t>
  </si>
  <si>
    <t>0965930</t>
  </si>
  <si>
    <t>Подпрограмма "Улучшение условий и охраны труда в муниципальном образовании "Малопургинский район" на 2015-2020 годы"</t>
  </si>
  <si>
    <t>0970000</t>
  </si>
  <si>
    <t>0976273</t>
  </si>
  <si>
    <t>Подпрограмма "Административная реформа"</t>
  </si>
  <si>
    <t>0990000</t>
  </si>
  <si>
    <t>Многофункциональный центр предоставления государственных и муниципальных услуг  муниципального образования</t>
  </si>
  <si>
    <t>0996013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</si>
  <si>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</si>
  <si>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</si>
  <si>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09А0000</t>
  </si>
  <si>
    <t>Глава местной администрации (исполнительно-распорядительного органа муниципального образования)</t>
  </si>
  <si>
    <t>09А6002</t>
  </si>
  <si>
    <t>Доплаты к пенсиям  муниципальных служащих</t>
  </si>
  <si>
    <t>09А6171</t>
  </si>
  <si>
    <t>Иные пенсии, социальные доплаты к пенсиям</t>
  </si>
  <si>
    <t>312</t>
  </si>
  <si>
    <t>Обеспечение деятельности аппарата Администрации муниципального образования "Малопургинский район"</t>
  </si>
  <si>
    <t>09А6276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</si>
  <si>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</si>
  <si>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</si>
  <si>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</si>
  <si>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1006240</t>
  </si>
  <si>
    <t>Расходы по отлову и содержанию безнадзорных животных</t>
  </si>
  <si>
    <t>1000540</t>
  </si>
  <si>
    <t>Непрограммные направления деятельности</t>
  </si>
  <si>
    <t>9900000</t>
  </si>
  <si>
    <t>Глава муниципального образования</t>
  </si>
  <si>
    <t>9906001</t>
  </si>
  <si>
    <t>Центральный аппарат</t>
  </si>
  <si>
    <t>9906003</t>
  </si>
  <si>
    <t>Контрольно-счетный орган муниципального образования</t>
  </si>
  <si>
    <t>9906005</t>
  </si>
  <si>
    <t>Резервные фонды</t>
  </si>
  <si>
    <t>9906008</t>
  </si>
  <si>
    <t>Проведение праздников и мероприятий</t>
  </si>
  <si>
    <t>9906011</t>
  </si>
  <si>
    <t>Периодическая печать (предоставление субсидии с местного бюджета)</t>
  </si>
  <si>
    <t>9906016</t>
  </si>
  <si>
    <t>Субсидии автономным учреждениям на иные цели</t>
  </si>
  <si>
    <t>622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</si>
  <si>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</si>
  <si>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</si>
  <si>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Субсидии на решение вопроса местного значения по владению имуществом, находящимся в муниципальной собственности, в части уплаты налога на имущество организаций</t>
  </si>
  <si>
    <t>Уплата налога на имущество организаций и земельного налога</t>
  </si>
  <si>
    <t>851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</si>
  <si>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</si>
  <si>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9900451</t>
  </si>
  <si>
    <t>Субсидии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</si>
  <si>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9900572</t>
  </si>
  <si>
    <t>Осуществление первичного воинского учёта на территориях, где отсутствуют военные комиссариаты</t>
  </si>
  <si>
    <t>9905118</t>
  </si>
  <si>
    <t>Субвенции</t>
  </si>
  <si>
    <t>530</t>
  </si>
  <si>
    <t>к решению Совета депутатов</t>
  </si>
  <si>
    <t>муниципального образования "Малопургинский район"</t>
  </si>
  <si>
    <t>320</t>
  </si>
  <si>
    <t>Социальные выплаты гражданам, кроме публичных нормативных социальных выплат</t>
  </si>
  <si>
    <t>610</t>
  </si>
  <si>
    <t>Субсидии бюджетным учреждениям</t>
  </si>
  <si>
    <t>460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</si>
  <si>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</si>
  <si>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</si>
  <si>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240</t>
  </si>
  <si>
    <t>Иные закупки товаров, работ и услуг для обеспечения государственных (муниципальных) нужд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</si>
  <si>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</si>
  <si>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</si>
  <si>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</si>
  <si>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</si>
  <si>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Повышение квалификации педагогических работников</t>
  </si>
  <si>
    <t>830</t>
  </si>
  <si>
    <t>831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</si>
  <si>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</si>
  <si>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</si>
  <si>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Реализация полномочий Управления образования</t>
  </si>
  <si>
    <t>Детское и школьное питание</t>
  </si>
  <si>
    <t>0160497</t>
  </si>
  <si>
    <t>Детское и школьное питание за счет средств бюджета Удмуртской Республики</t>
  </si>
  <si>
    <t>310</t>
  </si>
  <si>
    <t>Публичные нормативные социальные выплаты гражданам</t>
  </si>
  <si>
    <t>120</t>
  </si>
  <si>
    <t>Расходы на выплаты персоналу государственных (муниципальных) органов</t>
  </si>
  <si>
    <t>620</t>
  </si>
  <si>
    <t>Субсидии автономным учреждениям</t>
  </si>
  <si>
    <t>0729502</t>
  </si>
  <si>
    <t>0729503</t>
  </si>
  <si>
    <t>0729602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</si>
  <si>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</si>
  <si>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</si>
  <si>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</si>
  <si>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>Мероприятия в области коммунального хозяйства за счет средств местного бюджета</t>
  </si>
  <si>
    <t>0740138</t>
  </si>
  <si>
    <t>0740465</t>
  </si>
  <si>
    <t>Капитальный ремонт, ремонт и содержание автомобильных дорог общего пользования регионального и межмуниципального значения</t>
  </si>
  <si>
    <t>Мероприятия по развитию автомобильных дорог Удмуртской Республики</t>
  </si>
  <si>
    <t>520</t>
  </si>
  <si>
    <t>Субсидии</t>
  </si>
  <si>
    <t>0920062</t>
  </si>
  <si>
    <t>510</t>
  </si>
  <si>
    <t>Дотации</t>
  </si>
  <si>
    <t>Мероприятия по повышению эффективности бюджетных расходов</t>
  </si>
  <si>
    <t>0926301</t>
  </si>
  <si>
    <t>512</t>
  </si>
  <si>
    <t>Иные дотации</t>
  </si>
  <si>
    <t>Дотация на поддержку мер по обеспечению сбалансированности бюджетов из бюджета муниципального района бюджетам поселений</t>
  </si>
  <si>
    <t>Мероприятия по улучшению условий и охрана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</si>
  <si>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</si>
  <si>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9900031</t>
  </si>
  <si>
    <t>360</t>
  </si>
  <si>
    <t>9900082</t>
  </si>
  <si>
    <t>465</t>
  </si>
  <si>
    <t>Строительство объектов общегражданского назначения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</si>
  <si>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</si>
  <si>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</si>
  <si>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Резервные фонды исполнительных органов государственной власти субъектов Российской Федерации</t>
  </si>
  <si>
    <t>Иные выплаты населению</t>
  </si>
  <si>
    <t>9900144</t>
  </si>
  <si>
    <t>мероприятия в области коммунального хозяйства за счет средств бюджета Удмуртской Республики</t>
  </si>
  <si>
    <t>853</t>
  </si>
  <si>
    <t>уплата иных платежей</t>
  </si>
  <si>
    <t>9906197</t>
  </si>
  <si>
    <t>9906198</t>
  </si>
  <si>
    <t>9906199</t>
  </si>
  <si>
    <t>9906290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</si>
  <si>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</si>
  <si>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Мероприятия по ликвидации чрезвычайной ситуации (выплаты на восстановление жилого помещения силами собственников, оказание материальной помощи в связи с утратой имущества)</t>
  </si>
  <si>
    <t>Мероприятия по ликвидации чрезвычайной ситуации (восстановительные работы и приобретение имущества в учреждения социальной сферы)</t>
  </si>
  <si>
    <t>Мероприятия по ликвидации чрезвычайной ситуации (восстановление и строительство объектов инфраструктуры)</t>
  </si>
  <si>
    <t>Реализация установленных полномочий (функций) Управлением финансов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</si>
  <si>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 или приобретение объектов недвижимого имущества в государственную (муниципальную) собственность</t>
  </si>
  <si>
    <t>Создание условий для реализации муниципальной программы (реализация полномочий Управления культуры и туризма Администрации муниципального образования "Малопургинский район")</t>
  </si>
  <si>
    <t>0125097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</si>
  <si>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</si>
  <si>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0150496</t>
  </si>
  <si>
    <t>Расходы на мероприятия по безопасности образовательных организаций</t>
  </si>
  <si>
    <t>0220523</t>
  </si>
  <si>
    <t>Субсидии на реализацию мероприятий по организации и обеспечению отдыха детей в каникулярное время</t>
  </si>
  <si>
    <t>0310248</t>
  </si>
  <si>
    <t>0315146</t>
  </si>
  <si>
    <t>0315144</t>
  </si>
  <si>
    <t>На обновление республиканского библиотечного фонда сети муниципальных библиотек</t>
  </si>
  <si>
    <t>Комплектование книжных фондов библиотек муниципальных образований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</si>
  <si>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</si>
  <si>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0729603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</si>
  <si>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бюджетов</t>
  </si>
  <si>
    <t>0800577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</si>
  <si>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в Удмуртской Республике</t>
  </si>
  <si>
    <t>0926204</t>
  </si>
  <si>
    <t>9905120</t>
  </si>
  <si>
    <t>9905190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</si>
  <si>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</si>
  <si>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 на государственную поддержку (грант) комплексного развития региональных и муниципальных учреждений культуры</t>
  </si>
  <si>
    <t>9906124</t>
  </si>
  <si>
    <t>Обеспечение деятельности специальных (коррекционных) учреждений за счет средств от иной приносящей доход деятельности</t>
  </si>
  <si>
    <t>9906203</t>
  </si>
  <si>
    <t>Строительство и реконструкция объектов общегражданского назначения, разработка генеральных планов поселений (софинансирование объектов Адресной инвестиционной программы Удмуртской Республики)</t>
  </si>
  <si>
    <t>0120422</t>
  </si>
  <si>
    <t>Подготовка муниципальных образовательных организаций к новому учебному году</t>
  </si>
  <si>
    <t>9900518</t>
  </si>
  <si>
    <t>Развитие информационного общества в Удмуртской Республике</t>
  </si>
  <si>
    <t>9900429</t>
  </si>
  <si>
    <t>Организация благоустройства территорий городских округов, городских и сельских поселений</t>
  </si>
  <si>
    <t>9900430</t>
  </si>
  <si>
    <t>Субсидии на обеспечение первичных мер пожарной безопасности в границах населенных пунктов</t>
  </si>
  <si>
    <t>Уплата налога на имущество организаций за счет средств местного бюджета</t>
  </si>
  <si>
    <t>9906018</t>
  </si>
  <si>
    <t xml:space="preserve">Расходы за счет средств кредита, полученного от кредитных организаций </t>
  </si>
  <si>
    <t>Приложение 4</t>
  </si>
  <si>
    <t>0110448</t>
  </si>
  <si>
    <t>Расходы на освобождение от платы за присмотр и уход за детьми-инвалидами, детьми-сиротами и детьми, оставшимся без попечения родителей, за детьми с туберкулезной интоксикацией, а также за детьми, оба родителя которых или один из них является инвалидами</t>
  </si>
  <si>
    <t>0110712</t>
  </si>
  <si>
    <t>Субсидии на реализацию мероприятий по присмотру и уходу за детьми-инвалидами, детьми-сиротами и детьми, оставшимся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</si>
  <si>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0116112</t>
  </si>
  <si>
    <t>Доукомплектование детских садов за счет средств бюджета Удмуртской Республики</t>
  </si>
  <si>
    <t>0120517</t>
  </si>
  <si>
    <t>Адаптация объектов социальной инфраструктуры с целью доступности для инвалидов и другие мероприятия в рамках реализации государственной программы Российской Федерации "Доступная среда"</t>
  </si>
  <si>
    <t>0136123</t>
  </si>
  <si>
    <t>Межбюджетные трансферты на реализацию мероприятий по модернизации организаций дополнительного образования детей - детских школ искусств Удмуртской Республики</t>
  </si>
  <si>
    <t>0315236</t>
  </si>
  <si>
    <t>Субсидия  на реализацию проекта "Большие Самсоновские чтения"</t>
  </si>
  <si>
    <t>540</t>
  </si>
  <si>
    <t>Иные межбюджетные трансферты</t>
  </si>
  <si>
    <t>0740645</t>
  </si>
  <si>
    <t>410</t>
  </si>
  <si>
    <t>414</t>
  </si>
  <si>
    <t>0745018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</si>
  <si>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</si>
  <si>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</si>
  <si>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</si>
  <si>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Субсидии на реализацию Федеральной целевой программы "Устойчивое развитие сельских территорий на 2014-2017 годы и на период до 2020 года"</t>
  </si>
  <si>
    <t>0746253</t>
  </si>
  <si>
    <t>Содержание и ремонт автомобильных дорог общего пользования местного значения за счет средств местного бюджета</t>
  </si>
  <si>
    <t>0806009</t>
  </si>
  <si>
    <t>Оценка недвижимости, признание прав и регулирование отношений в сфере управления государственной и муниципальной собственностью</t>
  </si>
  <si>
    <t>Уплата иных платежей</t>
  </si>
  <si>
    <t>1100000</t>
  </si>
  <si>
    <t>1100493</t>
  </si>
  <si>
    <t>1106291</t>
  </si>
  <si>
    <t>Муниципальная программа "Профилактика правонарушений в муниципальном образовании "Малопургинский район" на 2015-2020 годы"</t>
  </si>
  <si>
    <t>Мероприятия на обеспечение правопорядка и общественной безопасности в Удмуртской Республике</t>
  </si>
  <si>
    <t>Расходы на мероприятия по организации и содержанию народной дружины</t>
  </si>
  <si>
    <t>9900474</t>
  </si>
  <si>
    <t>Субсидии на поддержку малого и среднего предпринимательства, включая крестьянские (фермерские) хозяйства</t>
  </si>
  <si>
    <t>9900533</t>
  </si>
  <si>
    <t>Мероприятия в сфере гармонизации межэтнических отношений и профилактики экстремистских проявлений</t>
  </si>
  <si>
    <t>9900638</t>
  </si>
  <si>
    <t>9905018</t>
  </si>
  <si>
    <t>Реализация проектов комплексного обустройства площадок под компактную жилищную застройку в сельской местности</t>
  </si>
  <si>
    <t>9905392</t>
  </si>
  <si>
    <t>Иные межбюджетные трансферты на создание и развитие сети многофункциональных центров предоставления государственных и муниципальных услуг</t>
  </si>
  <si>
    <t>9906014</t>
  </si>
  <si>
    <t>Строительство объектов муниципальной собственности</t>
  </si>
  <si>
    <t>9906220</t>
  </si>
  <si>
    <t>Мероприятия в области коммунального хозяйства за счет средств бюджетного кредита</t>
  </si>
  <si>
    <t>Уточнен-ный план на 2015 год</t>
  </si>
  <si>
    <t>Исполнено на 01.01.2016 г.</t>
  </si>
  <si>
    <t>Отчет о исполнении бюджета муниципального образования "Малопургинский район"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Российской Федерации за 2015 год</t>
  </si>
  <si>
    <t>от 2016 года №</t>
  </si>
  <si>
    <t>0135014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</si>
</sst>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49" fontId="7" fillId="0" borderId="0" xfId="0" applyNumberFormat="1" applyFont="1" applyBorder="1" applyAlignment="1">
      <alignment/>
    </xf>
    <xf numFmtId="0" fontId="7" fillId="0" borderId="0" xfId="0" applyFont="1" applyFill="1" applyBorder="1" applyAlignment="1" applyProtection="1">
      <alignment shrinkToFit="1"/>
      <protection locked="0"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49" fontId="8" fillId="0" borderId="0" xfId="0" applyNumberFormat="1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49" fontId="7" fillId="0" borderId="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49" fontId="10" fillId="0" borderId="0" xfId="0" applyNumberFormat="1" applyFont="1" applyAlignment="1">
      <alignment/>
    </xf>
    <xf numFmtId="164" fontId="3" fillId="0" borderId="10" xfId="0" applyNumberFormat="1" applyFont="1" applyFill="1" applyBorder="1" applyAlignment="1" applyProtection="1">
      <alignment shrinkToFit="1"/>
      <protection locked="0"/>
    </xf>
    <xf numFmtId="164" fontId="3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 applyProtection="1">
      <alignment shrinkToFit="1"/>
      <protection locked="0"/>
    </xf>
    <xf numFmtId="164" fontId="7" fillId="0" borderId="10" xfId="0" applyNumberFormat="1" applyFont="1" applyFill="1" applyBorder="1" applyAlignment="1" applyProtection="1">
      <alignment shrinkToFit="1"/>
      <protection locked="0"/>
    </xf>
    <xf numFmtId="0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 applyProtection="1">
      <alignment shrinkToFit="1"/>
      <protection locked="0"/>
    </xf>
    <xf numFmtId="0" fontId="3" fillId="0" borderId="0" xfId="0" applyFont="1" applyFill="1" applyBorder="1" applyAlignment="1" applyProtection="1">
      <alignment shrinkToFit="1"/>
      <protection locked="0"/>
    </xf>
    <xf numFmtId="0" fontId="3" fillId="0" borderId="12" xfId="0" applyNumberFormat="1" applyFont="1" applyFill="1" applyBorder="1" applyAlignment="1">
      <alignment wrapText="1"/>
    </xf>
    <xf numFmtId="49" fontId="3" fillId="0" borderId="12" xfId="0" applyNumberFormat="1" applyFont="1" applyBorder="1" applyAlignment="1">
      <alignment/>
    </xf>
    <xf numFmtId="164" fontId="3" fillId="0" borderId="12" xfId="0" applyNumberFormat="1" applyFont="1" applyFill="1" applyBorder="1" applyAlignment="1" applyProtection="1">
      <alignment shrinkToFit="1"/>
      <protection locked="0"/>
    </xf>
    <xf numFmtId="0" fontId="3" fillId="0" borderId="12" xfId="0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164" fontId="6" fillId="0" borderId="0" xfId="0" applyNumberFormat="1" applyFont="1" applyFill="1" applyAlignment="1" quotePrefix="1">
      <alignment wrapText="1"/>
    </xf>
    <xf numFmtId="164" fontId="4" fillId="0" borderId="0" xfId="0" applyNumberFormat="1" applyFont="1" applyFill="1" applyAlignment="1" quotePrefix="1">
      <alignment wrapText="1"/>
    </xf>
    <xf numFmtId="164" fontId="4" fillId="0" borderId="10" xfId="0" applyNumberFormat="1" applyFont="1" applyFill="1" applyBorder="1" applyAlignment="1">
      <alignment shrinkToFit="1"/>
    </xf>
    <xf numFmtId="164" fontId="0" fillId="0" borderId="0" xfId="0" applyNumberFormat="1" applyFill="1" applyAlignment="1">
      <alignment/>
    </xf>
    <xf numFmtId="164" fontId="3" fillId="0" borderId="0" xfId="0" applyNumberFormat="1" applyFont="1" applyAlignment="1">
      <alignment wrapText="1"/>
    </xf>
    <xf numFmtId="164" fontId="44" fillId="0" borderId="0" xfId="0" applyNumberFormat="1" applyFont="1" applyAlignment="1">
      <alignment/>
    </xf>
    <xf numFmtId="164" fontId="8" fillId="0" borderId="0" xfId="0" applyNumberFormat="1" applyFont="1" applyAlignment="1">
      <alignment wrapText="1"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3"/>
  <sheetViews>
    <sheetView tabSelected="1" zoomScale="110" zoomScaleNormal="110" zoomScalePageLayoutView="0" workbookViewId="0" topLeftCell="A22">
      <selection activeCell="A10" sqref="A10:IV12"/>
    </sheetView>
  </sheetViews>
  <sheetFormatPr defaultColWidth="9.140625" defaultRowHeight="15"/>
  <cols>
    <col min="1" max="1" width="53.28125" style="26" customWidth="1"/>
    <col min="2" max="2" width="9.140625" style="1" customWidth="1"/>
    <col min="3" max="3" width="5.8515625" style="1" customWidth="1"/>
    <col min="4" max="4" width="9.7109375" style="44" customWidth="1"/>
    <col min="5" max="6" width="8.00390625" style="6" hidden="1" customWidth="1"/>
    <col min="7" max="7" width="9.8515625" style="46" customWidth="1"/>
  </cols>
  <sheetData>
    <row r="1" spans="1:7" s="4" customFormat="1" ht="12.75" customHeight="1" hidden="1">
      <c r="A1" s="35"/>
      <c r="B1" s="36"/>
      <c r="C1" s="36"/>
      <c r="D1" s="37"/>
      <c r="E1" s="38"/>
      <c r="F1" s="38"/>
      <c r="G1" s="45"/>
    </row>
    <row r="2" spans="1:7" s="39" customFormat="1" ht="15" customHeight="1">
      <c r="A2" s="55" t="s">
        <v>414</v>
      </c>
      <c r="B2" s="55"/>
      <c r="C2" s="55"/>
      <c r="D2" s="55"/>
      <c r="E2" s="55"/>
      <c r="F2" s="55"/>
      <c r="G2" s="55"/>
    </row>
    <row r="3" spans="1:7" s="4" customFormat="1" ht="15" customHeight="1">
      <c r="A3" s="56" t="s">
        <v>301</v>
      </c>
      <c r="B3" s="56"/>
      <c r="C3" s="56"/>
      <c r="D3" s="56"/>
      <c r="E3" s="56"/>
      <c r="F3" s="56"/>
      <c r="G3" s="56"/>
    </row>
    <row r="4" spans="1:7" s="4" customFormat="1" ht="15" customHeight="1">
      <c r="A4" s="57" t="s">
        <v>302</v>
      </c>
      <c r="B4" s="57"/>
      <c r="C4" s="57"/>
      <c r="D4" s="57"/>
      <c r="E4" s="57"/>
      <c r="F4" s="57"/>
      <c r="G4" s="57"/>
    </row>
    <row r="5" spans="1:7" s="4" customFormat="1" ht="15" customHeight="1">
      <c r="A5" s="57" t="s">
        <v>464</v>
      </c>
      <c r="B5" s="57"/>
      <c r="C5" s="57"/>
      <c r="D5" s="57"/>
      <c r="E5" s="57"/>
      <c r="F5" s="57"/>
      <c r="G5" s="57"/>
    </row>
    <row r="6" spans="1:7" s="4" customFormat="1" ht="15" customHeight="1">
      <c r="A6" s="31"/>
      <c r="B6" s="32"/>
      <c r="C6" s="32"/>
      <c r="D6" s="33"/>
      <c r="E6" s="34"/>
      <c r="F6" s="34"/>
      <c r="G6" s="45"/>
    </row>
    <row r="7" spans="1:7" ht="76.5" customHeight="1">
      <c r="A7" s="54" t="s">
        <v>463</v>
      </c>
      <c r="B7" s="54"/>
      <c r="C7" s="54"/>
      <c r="D7" s="54"/>
      <c r="E7" s="54"/>
      <c r="F7" s="54"/>
      <c r="G7" s="54"/>
    </row>
    <row r="8" spans="1:7" ht="12.75" customHeight="1">
      <c r="A8" s="5"/>
      <c r="B8" s="5"/>
      <c r="C8" s="5"/>
      <c r="E8" s="7"/>
      <c r="F8" s="7"/>
      <c r="G8" s="28" t="s">
        <v>7</v>
      </c>
    </row>
    <row r="9" spans="1:7" s="11" customFormat="1" ht="54.75" customHeight="1">
      <c r="A9" s="8" t="s">
        <v>8</v>
      </c>
      <c r="B9" s="9" t="s">
        <v>9</v>
      </c>
      <c r="C9" s="9" t="s">
        <v>10</v>
      </c>
      <c r="D9" s="51" t="s">
        <v>461</v>
      </c>
      <c r="E9" s="52"/>
      <c r="F9" s="10" t="str">
        <f>MID(F11,FIND("Проект",F11,1)+7,4)&amp;" ББ="&amp;LEFT(RIGHT(F10,12),2)</f>
        <v>2015 ББ=22</v>
      </c>
      <c r="G9" s="50" t="s">
        <v>462</v>
      </c>
    </row>
    <row r="10" spans="1:7" s="14" customFormat="1" ht="12" customHeight="1" hidden="1">
      <c r="A10" s="22" t="s">
        <v>0</v>
      </c>
      <c r="B10" s="12" t="s">
        <v>2</v>
      </c>
      <c r="C10" s="12" t="s">
        <v>4</v>
      </c>
      <c r="D10" s="41" t="s">
        <v>14</v>
      </c>
      <c r="E10" s="13" t="s">
        <v>13</v>
      </c>
      <c r="F10" s="13" t="s">
        <v>15</v>
      </c>
      <c r="G10" s="47"/>
    </row>
    <row r="11" spans="1:7" s="4" customFormat="1" ht="35.25" customHeight="1" hidden="1">
      <c r="A11" s="23" t="s">
        <v>1</v>
      </c>
      <c r="B11" s="15" t="s">
        <v>3</v>
      </c>
      <c r="C11" s="15" t="s">
        <v>5</v>
      </c>
      <c r="D11" s="42" t="s">
        <v>12</v>
      </c>
      <c r="E11" s="16" t="s">
        <v>12</v>
      </c>
      <c r="F11" s="16" t="s">
        <v>12</v>
      </c>
      <c r="G11" s="45"/>
    </row>
    <row r="12" spans="1:7" s="19" customFormat="1" ht="12.75" hidden="1">
      <c r="A12" s="24" t="s">
        <v>16</v>
      </c>
      <c r="B12" s="17" t="s">
        <v>6</v>
      </c>
      <c r="C12" s="17" t="s">
        <v>6</v>
      </c>
      <c r="D12" s="29">
        <v>750437.4</v>
      </c>
      <c r="E12" s="18">
        <v>750437.4</v>
      </c>
      <c r="F12" s="18"/>
      <c r="G12" s="48"/>
    </row>
    <row r="13" spans="1:7" s="4" customFormat="1" ht="38.25">
      <c r="A13" s="25" t="s">
        <v>17</v>
      </c>
      <c r="B13" s="20" t="s">
        <v>18</v>
      </c>
      <c r="C13" s="20" t="s">
        <v>6</v>
      </c>
      <c r="D13" s="30">
        <f>D14+D44+D100+D111+D119+D132</f>
        <v>559610.1</v>
      </c>
      <c r="E13" s="30">
        <f>E14+E44+E100+E111+E119+E132</f>
        <v>435189.50000000006</v>
      </c>
      <c r="F13" s="30">
        <f>F14+F44+F100+F111+F119+F132</f>
        <v>0</v>
      </c>
      <c r="G13" s="30">
        <f>G14+G44+G100+G111+G119+G132</f>
        <v>545217.4</v>
      </c>
    </row>
    <row r="14" spans="1:7" s="4" customFormat="1" ht="14.25">
      <c r="A14" s="25" t="s">
        <v>19</v>
      </c>
      <c r="B14" s="20" t="s">
        <v>20</v>
      </c>
      <c r="C14" s="20" t="s">
        <v>6</v>
      </c>
      <c r="D14" s="30">
        <f>D15+D21+D27+D33+D41+D18+D24+D38</f>
        <v>150977.6</v>
      </c>
      <c r="E14" s="30">
        <f>E15+E21+E27+E33+E41+E18+E24+E38</f>
        <v>103808.1</v>
      </c>
      <c r="F14" s="30">
        <f>F15+F21+F27+F33+F41+F18+F24+F38</f>
        <v>0</v>
      </c>
      <c r="G14" s="30">
        <f>G15+G21+G27+G33+G41+G18+G24+G38</f>
        <v>147395.19999999998</v>
      </c>
    </row>
    <row r="15" spans="1:7" s="4" customFormat="1" ht="63.75">
      <c r="A15" s="25" t="s">
        <v>25</v>
      </c>
      <c r="B15" s="20" t="s">
        <v>26</v>
      </c>
      <c r="C15" s="20" t="s">
        <v>6</v>
      </c>
      <c r="D15" s="30">
        <f aca="true" t="shared" si="0" ref="D15:G16">D16</f>
        <v>5051</v>
      </c>
      <c r="E15" s="30">
        <f t="shared" si="0"/>
        <v>4677</v>
      </c>
      <c r="F15" s="30">
        <f t="shared" si="0"/>
        <v>0</v>
      </c>
      <c r="G15" s="30">
        <f t="shared" si="0"/>
        <v>5051</v>
      </c>
    </row>
    <row r="16" spans="1:7" s="40" customFormat="1" ht="26.25">
      <c r="A16" s="21" t="s">
        <v>304</v>
      </c>
      <c r="B16" s="2" t="s">
        <v>26</v>
      </c>
      <c r="C16" s="2" t="s">
        <v>303</v>
      </c>
      <c r="D16" s="27">
        <f t="shared" si="0"/>
        <v>5051</v>
      </c>
      <c r="E16" s="27">
        <f t="shared" si="0"/>
        <v>4677</v>
      </c>
      <c r="F16" s="27">
        <f t="shared" si="0"/>
        <v>0</v>
      </c>
      <c r="G16" s="27">
        <f t="shared" si="0"/>
        <v>5051</v>
      </c>
    </row>
    <row r="17" spans="1:7" s="4" customFormat="1" ht="25.5">
      <c r="A17" s="21" t="s">
        <v>27</v>
      </c>
      <c r="B17" s="2" t="s">
        <v>26</v>
      </c>
      <c r="C17" s="2" t="s">
        <v>28</v>
      </c>
      <c r="D17" s="27">
        <v>5051</v>
      </c>
      <c r="E17" s="3">
        <v>4677</v>
      </c>
      <c r="F17" s="3"/>
      <c r="G17" s="49">
        <v>5051</v>
      </c>
    </row>
    <row r="18" spans="1:7" s="4" customFormat="1" ht="63.75">
      <c r="A18" s="25" t="s">
        <v>416</v>
      </c>
      <c r="B18" s="20" t="s">
        <v>415</v>
      </c>
      <c r="C18" s="20"/>
      <c r="D18" s="30">
        <f aca="true" t="shared" si="1" ref="D18:G19">D19</f>
        <v>88.5</v>
      </c>
      <c r="E18" s="30">
        <f t="shared" si="1"/>
        <v>0</v>
      </c>
      <c r="F18" s="30">
        <f t="shared" si="1"/>
        <v>0</v>
      </c>
      <c r="G18" s="30">
        <f t="shared" si="1"/>
        <v>88.5</v>
      </c>
    </row>
    <row r="19" spans="1:7" s="4" customFormat="1" ht="14.25">
      <c r="A19" s="21" t="s">
        <v>306</v>
      </c>
      <c r="B19" s="2" t="s">
        <v>415</v>
      </c>
      <c r="C19" s="2" t="s">
        <v>305</v>
      </c>
      <c r="D19" s="27">
        <f t="shared" si="1"/>
        <v>88.5</v>
      </c>
      <c r="E19" s="27">
        <f t="shared" si="1"/>
        <v>0</v>
      </c>
      <c r="F19" s="27">
        <f t="shared" si="1"/>
        <v>0</v>
      </c>
      <c r="G19" s="27">
        <f t="shared" si="1"/>
        <v>88.5</v>
      </c>
    </row>
    <row r="20" spans="1:7" s="4" customFormat="1" ht="14.25">
      <c r="A20" s="21" t="s">
        <v>29</v>
      </c>
      <c r="B20" s="2" t="s">
        <v>415</v>
      </c>
      <c r="C20" s="2" t="s">
        <v>30</v>
      </c>
      <c r="D20" s="27">
        <v>88.5</v>
      </c>
      <c r="E20" s="3"/>
      <c r="F20" s="3"/>
      <c r="G20" s="49">
        <v>88.5</v>
      </c>
    </row>
    <row r="21" spans="1:7" s="4" customFormat="1" ht="51">
      <c r="A21" s="25" t="s">
        <v>31</v>
      </c>
      <c r="B21" s="20" t="s">
        <v>32</v>
      </c>
      <c r="C21" s="20" t="s">
        <v>6</v>
      </c>
      <c r="D21" s="30">
        <f aca="true" t="shared" si="2" ref="D21:G22">D22</f>
        <v>111318.1</v>
      </c>
      <c r="E21" s="30">
        <f t="shared" si="2"/>
        <v>69418.1</v>
      </c>
      <c r="F21" s="30">
        <f t="shared" si="2"/>
        <v>0</v>
      </c>
      <c r="G21" s="30">
        <f t="shared" si="2"/>
        <v>109289.9</v>
      </c>
    </row>
    <row r="22" spans="1:7" s="40" customFormat="1" ht="15">
      <c r="A22" s="21" t="s">
        <v>306</v>
      </c>
      <c r="B22" s="2" t="s">
        <v>32</v>
      </c>
      <c r="C22" s="2" t="s">
        <v>305</v>
      </c>
      <c r="D22" s="27">
        <f t="shared" si="2"/>
        <v>111318.1</v>
      </c>
      <c r="E22" s="27">
        <f t="shared" si="2"/>
        <v>69418.1</v>
      </c>
      <c r="F22" s="27">
        <f t="shared" si="2"/>
        <v>0</v>
      </c>
      <c r="G22" s="27">
        <f t="shared" si="2"/>
        <v>109289.9</v>
      </c>
    </row>
    <row r="23" spans="1:7" s="4" customFormat="1" ht="51">
      <c r="A23" s="21" t="s">
        <v>23</v>
      </c>
      <c r="B23" s="2" t="s">
        <v>32</v>
      </c>
      <c r="C23" s="2" t="s">
        <v>24</v>
      </c>
      <c r="D23" s="27">
        <v>111318.1</v>
      </c>
      <c r="E23" s="3">
        <v>69418.1</v>
      </c>
      <c r="F23" s="3"/>
      <c r="G23" s="49">
        <v>109289.9</v>
      </c>
    </row>
    <row r="24" spans="1:7" s="4" customFormat="1" ht="89.25">
      <c r="A24" s="25" t="s">
        <v>418</v>
      </c>
      <c r="B24" s="20" t="s">
        <v>417</v>
      </c>
      <c r="C24" s="20"/>
      <c r="D24" s="30">
        <f aca="true" t="shared" si="3" ref="D24:G25">D25</f>
        <v>324.6</v>
      </c>
      <c r="E24" s="30">
        <f t="shared" si="3"/>
        <v>0</v>
      </c>
      <c r="F24" s="30">
        <f t="shared" si="3"/>
        <v>0</v>
      </c>
      <c r="G24" s="30">
        <f t="shared" si="3"/>
        <v>324.6</v>
      </c>
    </row>
    <row r="25" spans="1:7" s="4" customFormat="1" ht="14.25">
      <c r="A25" s="21" t="s">
        <v>306</v>
      </c>
      <c r="B25" s="2" t="s">
        <v>417</v>
      </c>
      <c r="C25" s="2" t="s">
        <v>305</v>
      </c>
      <c r="D25" s="27">
        <f t="shared" si="3"/>
        <v>324.6</v>
      </c>
      <c r="E25" s="27">
        <f t="shared" si="3"/>
        <v>0</v>
      </c>
      <c r="F25" s="27">
        <f t="shared" si="3"/>
        <v>0</v>
      </c>
      <c r="G25" s="27">
        <f t="shared" si="3"/>
        <v>324.6</v>
      </c>
    </row>
    <row r="26" spans="1:7" s="4" customFormat="1" ht="14.25">
      <c r="A26" s="21" t="s">
        <v>29</v>
      </c>
      <c r="B26" s="2" t="s">
        <v>417</v>
      </c>
      <c r="C26" s="2" t="s">
        <v>30</v>
      </c>
      <c r="D26" s="27">
        <v>324.6</v>
      </c>
      <c r="E26" s="3"/>
      <c r="F26" s="3"/>
      <c r="G26" s="49">
        <v>324.6</v>
      </c>
    </row>
    <row r="27" spans="1:7" s="4" customFormat="1" ht="38.25">
      <c r="A27" s="25" t="s">
        <v>21</v>
      </c>
      <c r="B27" s="20" t="s">
        <v>22</v>
      </c>
      <c r="C27" s="20" t="s">
        <v>6</v>
      </c>
      <c r="D27" s="30">
        <f>D28+D30</f>
        <v>22867</v>
      </c>
      <c r="E27" s="30">
        <f>E28+E30</f>
        <v>19242</v>
      </c>
      <c r="F27" s="30">
        <f>F28+F30</f>
        <v>0</v>
      </c>
      <c r="G27" s="30">
        <f>G28+G30</f>
        <v>21977.399999999998</v>
      </c>
    </row>
    <row r="28" spans="1:7" s="40" customFormat="1" ht="90">
      <c r="A28" s="21" t="s">
        <v>376</v>
      </c>
      <c r="B28" s="2" t="s">
        <v>22</v>
      </c>
      <c r="C28" s="2" t="s">
        <v>307</v>
      </c>
      <c r="D28" s="27">
        <f>D29</f>
        <v>1637.8</v>
      </c>
      <c r="E28" s="27">
        <f>E29</f>
        <v>0</v>
      </c>
      <c r="F28" s="27">
        <f>F29</f>
        <v>0</v>
      </c>
      <c r="G28" s="27">
        <f>G29</f>
        <v>1637.8</v>
      </c>
    </row>
    <row r="29" spans="1:7" s="40" customFormat="1" ht="39">
      <c r="A29" s="21" t="s">
        <v>309</v>
      </c>
      <c r="B29" s="2" t="s">
        <v>22</v>
      </c>
      <c r="C29" s="2" t="s">
        <v>308</v>
      </c>
      <c r="D29" s="27">
        <v>1637.8</v>
      </c>
      <c r="E29" s="3"/>
      <c r="F29" s="3"/>
      <c r="G29" s="49">
        <v>1637.8</v>
      </c>
    </row>
    <row r="30" spans="1:7" s="40" customFormat="1" ht="15">
      <c r="A30" s="21" t="s">
        <v>306</v>
      </c>
      <c r="B30" s="2" t="s">
        <v>22</v>
      </c>
      <c r="C30" s="2" t="s">
        <v>305</v>
      </c>
      <c r="D30" s="27">
        <f>D31+D32</f>
        <v>21229.2</v>
      </c>
      <c r="E30" s="27">
        <f>E31+E32</f>
        <v>19242</v>
      </c>
      <c r="F30" s="27">
        <f>F31+F32</f>
        <v>0</v>
      </c>
      <c r="G30" s="27">
        <f>G31+G32</f>
        <v>20339.6</v>
      </c>
    </row>
    <row r="31" spans="1:7" s="4" customFormat="1" ht="51">
      <c r="A31" s="21" t="s">
        <v>23</v>
      </c>
      <c r="B31" s="2" t="s">
        <v>22</v>
      </c>
      <c r="C31" s="2" t="s">
        <v>24</v>
      </c>
      <c r="D31" s="27">
        <v>21160.4</v>
      </c>
      <c r="E31" s="3">
        <v>19242</v>
      </c>
      <c r="F31" s="3"/>
      <c r="G31" s="49">
        <v>20270.8</v>
      </c>
    </row>
    <row r="32" spans="1:7" s="4" customFormat="1" ht="14.25">
      <c r="A32" s="21" t="s">
        <v>29</v>
      </c>
      <c r="B32" s="2" t="s">
        <v>22</v>
      </c>
      <c r="C32" s="2" t="s">
        <v>30</v>
      </c>
      <c r="D32" s="27">
        <v>68.8</v>
      </c>
      <c r="E32" s="3"/>
      <c r="F32" s="3"/>
      <c r="G32" s="49">
        <v>68.8</v>
      </c>
    </row>
    <row r="33" spans="1:7" s="4" customFormat="1" ht="14.25">
      <c r="A33" s="25" t="s">
        <v>35</v>
      </c>
      <c r="B33" s="20" t="s">
        <v>36</v>
      </c>
      <c r="C33" s="20" t="s">
        <v>6</v>
      </c>
      <c r="D33" s="30">
        <f>D34+D36</f>
        <v>10121</v>
      </c>
      <c r="E33" s="30">
        <f>E34+E36</f>
        <v>10121</v>
      </c>
      <c r="F33" s="30">
        <f>F34+F36</f>
        <v>0</v>
      </c>
      <c r="G33" s="30">
        <f>G34+G36</f>
        <v>9470.300000000001</v>
      </c>
    </row>
    <row r="34" spans="1:7" s="40" customFormat="1" ht="26.25">
      <c r="A34" s="21" t="s">
        <v>311</v>
      </c>
      <c r="B34" s="2" t="s">
        <v>36</v>
      </c>
      <c r="C34" s="2" t="s">
        <v>310</v>
      </c>
      <c r="D34" s="27">
        <f>D35</f>
        <v>90.7</v>
      </c>
      <c r="E34" s="27">
        <f>E35</f>
        <v>408</v>
      </c>
      <c r="F34" s="27">
        <f>F35</f>
        <v>0</v>
      </c>
      <c r="G34" s="27">
        <f>G35</f>
        <v>90.7</v>
      </c>
    </row>
    <row r="35" spans="1:7" s="4" customFormat="1" ht="25.5">
      <c r="A35" s="21" t="s">
        <v>37</v>
      </c>
      <c r="B35" s="2" t="s">
        <v>36</v>
      </c>
      <c r="C35" s="2" t="s">
        <v>38</v>
      </c>
      <c r="D35" s="27">
        <v>90.7</v>
      </c>
      <c r="E35" s="3">
        <v>408</v>
      </c>
      <c r="F35" s="3"/>
      <c r="G35" s="49">
        <v>90.7</v>
      </c>
    </row>
    <row r="36" spans="1:7" s="4" customFormat="1" ht="14.25">
      <c r="A36" s="21" t="s">
        <v>306</v>
      </c>
      <c r="B36" s="2" t="s">
        <v>36</v>
      </c>
      <c r="C36" s="2" t="s">
        <v>305</v>
      </c>
      <c r="D36" s="27">
        <f>D37</f>
        <v>10030.3</v>
      </c>
      <c r="E36" s="27">
        <f>E37</f>
        <v>9713</v>
      </c>
      <c r="F36" s="27">
        <f>F37</f>
        <v>0</v>
      </c>
      <c r="G36" s="27">
        <f>G37</f>
        <v>9379.6</v>
      </c>
    </row>
    <row r="37" spans="1:7" s="4" customFormat="1" ht="14.25">
      <c r="A37" s="21" t="s">
        <v>29</v>
      </c>
      <c r="B37" s="2" t="s">
        <v>36</v>
      </c>
      <c r="C37" s="2" t="s">
        <v>30</v>
      </c>
      <c r="D37" s="27">
        <v>10030.3</v>
      </c>
      <c r="E37" s="3">
        <v>9713</v>
      </c>
      <c r="F37" s="3"/>
      <c r="G37" s="49">
        <v>9379.6</v>
      </c>
    </row>
    <row r="38" spans="1:7" s="4" customFormat="1" ht="25.5">
      <c r="A38" s="25" t="s">
        <v>420</v>
      </c>
      <c r="B38" s="20" t="s">
        <v>419</v>
      </c>
      <c r="C38" s="20"/>
      <c r="D38" s="30">
        <f aca="true" t="shared" si="4" ref="D38:G39">D39</f>
        <v>490</v>
      </c>
      <c r="E38" s="30">
        <f t="shared" si="4"/>
        <v>0</v>
      </c>
      <c r="F38" s="30">
        <f t="shared" si="4"/>
        <v>0</v>
      </c>
      <c r="G38" s="30">
        <f t="shared" si="4"/>
        <v>490</v>
      </c>
    </row>
    <row r="39" spans="1:7" s="4" customFormat="1" ht="14.25">
      <c r="A39" s="21" t="s">
        <v>306</v>
      </c>
      <c r="B39" s="2" t="s">
        <v>419</v>
      </c>
      <c r="C39" s="2" t="s">
        <v>305</v>
      </c>
      <c r="D39" s="27">
        <f t="shared" si="4"/>
        <v>490</v>
      </c>
      <c r="E39" s="27">
        <f t="shared" si="4"/>
        <v>0</v>
      </c>
      <c r="F39" s="27">
        <f t="shared" si="4"/>
        <v>0</v>
      </c>
      <c r="G39" s="27">
        <f t="shared" si="4"/>
        <v>490</v>
      </c>
    </row>
    <row r="40" spans="1:7" s="4" customFormat="1" ht="14.25">
      <c r="A40" s="21" t="s">
        <v>29</v>
      </c>
      <c r="B40" s="2" t="s">
        <v>419</v>
      </c>
      <c r="C40" s="2" t="s">
        <v>30</v>
      </c>
      <c r="D40" s="27">
        <v>490</v>
      </c>
      <c r="E40" s="3"/>
      <c r="F40" s="3"/>
      <c r="G40" s="49">
        <v>490</v>
      </c>
    </row>
    <row r="41" spans="1:7" s="4" customFormat="1" ht="25.5">
      <c r="A41" s="25" t="s">
        <v>33</v>
      </c>
      <c r="B41" s="20" t="s">
        <v>34</v>
      </c>
      <c r="C41" s="20" t="s">
        <v>6</v>
      </c>
      <c r="D41" s="30">
        <f aca="true" t="shared" si="5" ref="D41:G42">D42</f>
        <v>717.4</v>
      </c>
      <c r="E41" s="30">
        <f t="shared" si="5"/>
        <v>350</v>
      </c>
      <c r="F41" s="30">
        <f t="shared" si="5"/>
        <v>0</v>
      </c>
      <c r="G41" s="30">
        <f t="shared" si="5"/>
        <v>703.5</v>
      </c>
    </row>
    <row r="42" spans="1:7" s="40" customFormat="1" ht="15">
      <c r="A42" s="21" t="s">
        <v>306</v>
      </c>
      <c r="B42" s="2" t="s">
        <v>34</v>
      </c>
      <c r="C42" s="2" t="s">
        <v>305</v>
      </c>
      <c r="D42" s="27">
        <f t="shared" si="5"/>
        <v>717.4</v>
      </c>
      <c r="E42" s="27">
        <f t="shared" si="5"/>
        <v>350</v>
      </c>
      <c r="F42" s="27">
        <f t="shared" si="5"/>
        <v>0</v>
      </c>
      <c r="G42" s="27">
        <f t="shared" si="5"/>
        <v>703.5</v>
      </c>
    </row>
    <row r="43" spans="1:7" s="4" customFormat="1" ht="14.25">
      <c r="A43" s="21" t="s">
        <v>29</v>
      </c>
      <c r="B43" s="2" t="s">
        <v>34</v>
      </c>
      <c r="C43" s="2" t="s">
        <v>30</v>
      </c>
      <c r="D43" s="27">
        <v>717.4</v>
      </c>
      <c r="E43" s="3">
        <v>350</v>
      </c>
      <c r="F43" s="3"/>
      <c r="G43" s="49">
        <v>703.5</v>
      </c>
    </row>
    <row r="44" spans="1:7" s="4" customFormat="1" ht="14.25">
      <c r="A44" s="25" t="s">
        <v>39</v>
      </c>
      <c r="B44" s="20" t="s">
        <v>40</v>
      </c>
      <c r="C44" s="20" t="s">
        <v>6</v>
      </c>
      <c r="D44" s="30">
        <f>D45+D51+D59+D75+D78+D90+D93+D72+D48+D69</f>
        <v>345561</v>
      </c>
      <c r="E44" s="30">
        <f>E45+E51+E59+E75+E78+E90+E93+E72+E48+E69</f>
        <v>273089.8</v>
      </c>
      <c r="F44" s="30">
        <f>F45+F51+F59+F75+F78+F90+F93+F72+F48+F69</f>
        <v>0</v>
      </c>
      <c r="G44" s="30">
        <f>G45+G51+G59+G75+G78+G90+G93+G72+G48+G69</f>
        <v>338042.7</v>
      </c>
    </row>
    <row r="45" spans="1:7" s="4" customFormat="1" ht="51">
      <c r="A45" s="25" t="s">
        <v>48</v>
      </c>
      <c r="B45" s="20" t="s">
        <v>49</v>
      </c>
      <c r="C45" s="20" t="s">
        <v>6</v>
      </c>
      <c r="D45" s="30">
        <f aca="true" t="shared" si="6" ref="D45:G46">D46</f>
        <v>6.5</v>
      </c>
      <c r="E45" s="30">
        <f t="shared" si="6"/>
        <v>12</v>
      </c>
      <c r="F45" s="30">
        <f t="shared" si="6"/>
        <v>0</v>
      </c>
      <c r="G45" s="30">
        <f t="shared" si="6"/>
        <v>6.5</v>
      </c>
    </row>
    <row r="46" spans="1:7" s="40" customFormat="1" ht="26.25">
      <c r="A46" s="21" t="s">
        <v>304</v>
      </c>
      <c r="B46" s="2" t="s">
        <v>49</v>
      </c>
      <c r="C46" s="2" t="s">
        <v>303</v>
      </c>
      <c r="D46" s="27">
        <f t="shared" si="6"/>
        <v>6.5</v>
      </c>
      <c r="E46" s="27">
        <f t="shared" si="6"/>
        <v>12</v>
      </c>
      <c r="F46" s="27">
        <f t="shared" si="6"/>
        <v>0</v>
      </c>
      <c r="G46" s="27">
        <f t="shared" si="6"/>
        <v>6.5</v>
      </c>
    </row>
    <row r="47" spans="1:7" s="4" customFormat="1" ht="25.5">
      <c r="A47" s="21" t="s">
        <v>27</v>
      </c>
      <c r="B47" s="2" t="s">
        <v>49</v>
      </c>
      <c r="C47" s="2" t="s">
        <v>28</v>
      </c>
      <c r="D47" s="27">
        <v>6.5</v>
      </c>
      <c r="E47" s="3">
        <v>12</v>
      </c>
      <c r="F47" s="3"/>
      <c r="G47" s="49">
        <v>6.5</v>
      </c>
    </row>
    <row r="48" spans="1:7" s="4" customFormat="1" ht="25.5">
      <c r="A48" s="25" t="s">
        <v>404</v>
      </c>
      <c r="B48" s="20" t="s">
        <v>403</v>
      </c>
      <c r="C48" s="20"/>
      <c r="D48" s="30">
        <f aca="true" t="shared" si="7" ref="D48:G49">D49</f>
        <v>970</v>
      </c>
      <c r="E48" s="30">
        <f t="shared" si="7"/>
        <v>0</v>
      </c>
      <c r="F48" s="30">
        <f t="shared" si="7"/>
        <v>0</v>
      </c>
      <c r="G48" s="30">
        <f t="shared" si="7"/>
        <v>970</v>
      </c>
    </row>
    <row r="49" spans="1:7" s="4" customFormat="1" ht="14.25">
      <c r="A49" s="21" t="s">
        <v>306</v>
      </c>
      <c r="B49" s="2" t="s">
        <v>403</v>
      </c>
      <c r="C49" s="2" t="s">
        <v>305</v>
      </c>
      <c r="D49" s="27">
        <f t="shared" si="7"/>
        <v>970</v>
      </c>
      <c r="E49" s="27">
        <f t="shared" si="7"/>
        <v>0</v>
      </c>
      <c r="F49" s="27">
        <f t="shared" si="7"/>
        <v>0</v>
      </c>
      <c r="G49" s="27">
        <f t="shared" si="7"/>
        <v>970</v>
      </c>
    </row>
    <row r="50" spans="1:7" s="4" customFormat="1" ht="14.25">
      <c r="A50" s="21" t="s">
        <v>29</v>
      </c>
      <c r="B50" s="2" t="s">
        <v>403</v>
      </c>
      <c r="C50" s="2" t="s">
        <v>30</v>
      </c>
      <c r="D50" s="27">
        <v>970</v>
      </c>
      <c r="E50" s="3"/>
      <c r="F50" s="3"/>
      <c r="G50" s="49">
        <v>970</v>
      </c>
    </row>
    <row r="51" spans="1:7" s="4" customFormat="1" ht="63.75">
      <c r="A51" s="25" t="s">
        <v>50</v>
      </c>
      <c r="B51" s="20" t="s">
        <v>51</v>
      </c>
      <c r="C51" s="20" t="s">
        <v>6</v>
      </c>
      <c r="D51" s="30">
        <f>D52+D55+D57</f>
        <v>253359.8</v>
      </c>
      <c r="E51" s="30">
        <f>E52+E55+E57</f>
        <v>188274.5</v>
      </c>
      <c r="F51" s="30">
        <f>F52+F55+F57</f>
        <v>0</v>
      </c>
      <c r="G51" s="30">
        <f>G52+G55+G57</f>
        <v>248608.7</v>
      </c>
    </row>
    <row r="52" spans="1:7" s="40" customFormat="1" ht="15">
      <c r="A52" s="21" t="s">
        <v>313</v>
      </c>
      <c r="B52" s="2" t="s">
        <v>51</v>
      </c>
      <c r="C52" s="2" t="s">
        <v>312</v>
      </c>
      <c r="D52" s="27">
        <f>D53+D54</f>
        <v>19822.2</v>
      </c>
      <c r="E52" s="27">
        <f>E53+E54</f>
        <v>27413.5</v>
      </c>
      <c r="F52" s="27">
        <f>F53+F54</f>
        <v>0</v>
      </c>
      <c r="G52" s="27">
        <f>G53+G54</f>
        <v>19822.2</v>
      </c>
    </row>
    <row r="53" spans="1:7" s="4" customFormat="1" ht="25.5">
      <c r="A53" s="21" t="s">
        <v>52</v>
      </c>
      <c r="B53" s="2" t="s">
        <v>51</v>
      </c>
      <c r="C53" s="2" t="s">
        <v>53</v>
      </c>
      <c r="D53" s="27">
        <v>19821.3</v>
      </c>
      <c r="E53" s="3">
        <v>27413.5</v>
      </c>
      <c r="F53" s="3"/>
      <c r="G53" s="49">
        <v>19821.3</v>
      </c>
    </row>
    <row r="54" spans="1:7" s="4" customFormat="1" ht="25.5">
      <c r="A54" s="21" t="s">
        <v>109</v>
      </c>
      <c r="B54" s="2" t="s">
        <v>51</v>
      </c>
      <c r="C54" s="2" t="s">
        <v>110</v>
      </c>
      <c r="D54" s="27">
        <v>0.9</v>
      </c>
      <c r="E54" s="3"/>
      <c r="F54" s="3"/>
      <c r="G54" s="49">
        <v>0.9</v>
      </c>
    </row>
    <row r="55" spans="1:7" s="4" customFormat="1" ht="25.5">
      <c r="A55" s="21" t="s">
        <v>311</v>
      </c>
      <c r="B55" s="2" t="s">
        <v>51</v>
      </c>
      <c r="C55" s="2" t="s">
        <v>310</v>
      </c>
      <c r="D55" s="27">
        <f>D56</f>
        <v>138.2</v>
      </c>
      <c r="E55" s="27">
        <f>E56</f>
        <v>239.5</v>
      </c>
      <c r="F55" s="27">
        <f>F56</f>
        <v>0</v>
      </c>
      <c r="G55" s="27">
        <f>G56</f>
        <v>137.4</v>
      </c>
    </row>
    <row r="56" spans="1:7" s="4" customFormat="1" ht="25.5">
      <c r="A56" s="21" t="s">
        <v>37</v>
      </c>
      <c r="B56" s="2" t="s">
        <v>51</v>
      </c>
      <c r="C56" s="2" t="s">
        <v>38</v>
      </c>
      <c r="D56" s="27">
        <v>138.2</v>
      </c>
      <c r="E56" s="3">
        <v>239.5</v>
      </c>
      <c r="F56" s="3"/>
      <c r="G56" s="49">
        <v>137.4</v>
      </c>
    </row>
    <row r="57" spans="1:7" s="4" customFormat="1" ht="14.25">
      <c r="A57" s="21" t="s">
        <v>306</v>
      </c>
      <c r="B57" s="2" t="s">
        <v>51</v>
      </c>
      <c r="C57" s="2" t="s">
        <v>305</v>
      </c>
      <c r="D57" s="27">
        <f>D58</f>
        <v>233399.4</v>
      </c>
      <c r="E57" s="27">
        <f>E58</f>
        <v>160621.5</v>
      </c>
      <c r="F57" s="27">
        <f>F58</f>
        <v>0</v>
      </c>
      <c r="G57" s="27">
        <f>G58</f>
        <v>228649.1</v>
      </c>
    </row>
    <row r="58" spans="1:7" s="4" customFormat="1" ht="51">
      <c r="A58" s="21" t="s">
        <v>23</v>
      </c>
      <c r="B58" s="2" t="s">
        <v>51</v>
      </c>
      <c r="C58" s="2" t="s">
        <v>24</v>
      </c>
      <c r="D58" s="27">
        <v>233399.4</v>
      </c>
      <c r="E58" s="3">
        <v>160621.5</v>
      </c>
      <c r="F58" s="3"/>
      <c r="G58" s="49">
        <v>228649.1</v>
      </c>
    </row>
    <row r="59" spans="1:7" s="4" customFormat="1" ht="76.5">
      <c r="A59" s="25" t="s">
        <v>54</v>
      </c>
      <c r="B59" s="20" t="s">
        <v>55</v>
      </c>
      <c r="C59" s="20" t="s">
        <v>6</v>
      </c>
      <c r="D59" s="30">
        <f>D60+D62+D65+D67</f>
        <v>25391</v>
      </c>
      <c r="E59" s="30">
        <f>E60+E62+E65+E67</f>
        <v>24552.8</v>
      </c>
      <c r="F59" s="30">
        <f>F60+F62+F65+F67</f>
        <v>0</v>
      </c>
      <c r="G59" s="30">
        <f>G60+G62+G65+G67</f>
        <v>24701.7</v>
      </c>
    </row>
    <row r="60" spans="1:7" s="40" customFormat="1" ht="15">
      <c r="A60" s="21" t="s">
        <v>313</v>
      </c>
      <c r="B60" s="2" t="s">
        <v>55</v>
      </c>
      <c r="C60" s="2" t="s">
        <v>312</v>
      </c>
      <c r="D60" s="27">
        <f>D61</f>
        <v>20279.1</v>
      </c>
      <c r="E60" s="27">
        <f>E61</f>
        <v>19482.8</v>
      </c>
      <c r="F60" s="27">
        <f>F61</f>
        <v>0</v>
      </c>
      <c r="G60" s="27">
        <f>G61</f>
        <v>19775.1</v>
      </c>
    </row>
    <row r="61" spans="1:7" s="4" customFormat="1" ht="25.5">
      <c r="A61" s="21" t="s">
        <v>52</v>
      </c>
      <c r="B61" s="2" t="s">
        <v>55</v>
      </c>
      <c r="C61" s="2" t="s">
        <v>53</v>
      </c>
      <c r="D61" s="27">
        <v>20279.1</v>
      </c>
      <c r="E61" s="3">
        <v>19482.8</v>
      </c>
      <c r="F61" s="3"/>
      <c r="G61" s="49">
        <v>19775.1</v>
      </c>
    </row>
    <row r="62" spans="1:7" s="4" customFormat="1" ht="25.5">
      <c r="A62" s="21" t="s">
        <v>311</v>
      </c>
      <c r="B62" s="2" t="s">
        <v>55</v>
      </c>
      <c r="C62" s="2" t="s">
        <v>310</v>
      </c>
      <c r="D62" s="27">
        <f>D64+D63</f>
        <v>4386.900000000001</v>
      </c>
      <c r="E62" s="27">
        <f>E64+E63</f>
        <v>4345</v>
      </c>
      <c r="F62" s="27">
        <f>F64+F63</f>
        <v>0</v>
      </c>
      <c r="G62" s="27">
        <f>G64+G63</f>
        <v>4294.4</v>
      </c>
    </row>
    <row r="63" spans="1:7" s="4" customFormat="1" ht="25.5">
      <c r="A63" s="21" t="s">
        <v>65</v>
      </c>
      <c r="B63" s="2" t="s">
        <v>55</v>
      </c>
      <c r="C63" s="2" t="s">
        <v>66</v>
      </c>
      <c r="D63" s="27">
        <v>1.8</v>
      </c>
      <c r="E63" s="3"/>
      <c r="F63" s="3"/>
      <c r="G63" s="49">
        <v>0</v>
      </c>
    </row>
    <row r="64" spans="1:7" s="4" customFormat="1" ht="25.5">
      <c r="A64" s="21" t="s">
        <v>37</v>
      </c>
      <c r="B64" s="2" t="s">
        <v>55</v>
      </c>
      <c r="C64" s="2" t="s">
        <v>38</v>
      </c>
      <c r="D64" s="27">
        <v>4385.1</v>
      </c>
      <c r="E64" s="3">
        <v>4345</v>
      </c>
      <c r="F64" s="3"/>
      <c r="G64" s="49">
        <v>4294.4</v>
      </c>
    </row>
    <row r="65" spans="1:7" s="4" customFormat="1" ht="25.5">
      <c r="A65" s="21" t="s">
        <v>304</v>
      </c>
      <c r="B65" s="2" t="s">
        <v>55</v>
      </c>
      <c r="C65" s="2" t="s">
        <v>303</v>
      </c>
      <c r="D65" s="27">
        <f>D66</f>
        <v>670</v>
      </c>
      <c r="E65" s="27">
        <f>E66</f>
        <v>670</v>
      </c>
      <c r="F65" s="27">
        <f>F66</f>
        <v>0</v>
      </c>
      <c r="G65" s="27">
        <f>G66</f>
        <v>621.7</v>
      </c>
    </row>
    <row r="66" spans="1:7" s="4" customFormat="1" ht="25.5">
      <c r="A66" s="21" t="s">
        <v>27</v>
      </c>
      <c r="B66" s="2" t="s">
        <v>55</v>
      </c>
      <c r="C66" s="2" t="s">
        <v>28</v>
      </c>
      <c r="D66" s="27">
        <v>670</v>
      </c>
      <c r="E66" s="3">
        <v>670</v>
      </c>
      <c r="F66" s="3"/>
      <c r="G66" s="49">
        <v>621.7</v>
      </c>
    </row>
    <row r="67" spans="1:7" s="4" customFormat="1" ht="14.25">
      <c r="A67" s="21" t="s">
        <v>315</v>
      </c>
      <c r="B67" s="2" t="s">
        <v>55</v>
      </c>
      <c r="C67" s="2" t="s">
        <v>314</v>
      </c>
      <c r="D67" s="27">
        <f>D68</f>
        <v>55</v>
      </c>
      <c r="E67" s="27">
        <f>E68</f>
        <v>55</v>
      </c>
      <c r="F67" s="27">
        <f>F68</f>
        <v>0</v>
      </c>
      <c r="G67" s="27">
        <f>G68</f>
        <v>10.5</v>
      </c>
    </row>
    <row r="68" spans="1:7" s="4" customFormat="1" ht="14.25">
      <c r="A68" s="21" t="s">
        <v>44</v>
      </c>
      <c r="B68" s="2" t="s">
        <v>55</v>
      </c>
      <c r="C68" s="2" t="s">
        <v>45</v>
      </c>
      <c r="D68" s="27">
        <v>55</v>
      </c>
      <c r="E68" s="3">
        <v>55</v>
      </c>
      <c r="F68" s="3"/>
      <c r="G68" s="49">
        <v>10.5</v>
      </c>
    </row>
    <row r="69" spans="1:7" s="4" customFormat="1" ht="51">
      <c r="A69" s="25" t="s">
        <v>422</v>
      </c>
      <c r="B69" s="20" t="s">
        <v>421</v>
      </c>
      <c r="C69" s="20"/>
      <c r="D69" s="30">
        <f aca="true" t="shared" si="8" ref="D69:G70">D70</f>
        <v>784.7</v>
      </c>
      <c r="E69" s="30">
        <f t="shared" si="8"/>
        <v>0</v>
      </c>
      <c r="F69" s="30">
        <f t="shared" si="8"/>
        <v>0</v>
      </c>
      <c r="G69" s="30">
        <f t="shared" si="8"/>
        <v>784.7</v>
      </c>
    </row>
    <row r="70" spans="1:7" s="4" customFormat="1" ht="14.25">
      <c r="A70" s="21" t="s">
        <v>306</v>
      </c>
      <c r="B70" s="2" t="s">
        <v>421</v>
      </c>
      <c r="C70" s="2" t="s">
        <v>305</v>
      </c>
      <c r="D70" s="27">
        <f t="shared" si="8"/>
        <v>784.7</v>
      </c>
      <c r="E70" s="27">
        <f t="shared" si="8"/>
        <v>0</v>
      </c>
      <c r="F70" s="27">
        <f t="shared" si="8"/>
        <v>0</v>
      </c>
      <c r="G70" s="27">
        <f t="shared" si="8"/>
        <v>784.7</v>
      </c>
    </row>
    <row r="71" spans="1:7" s="4" customFormat="1" ht="14.25">
      <c r="A71" s="21" t="s">
        <v>29</v>
      </c>
      <c r="B71" s="2" t="s">
        <v>421</v>
      </c>
      <c r="C71" s="2" t="s">
        <v>30</v>
      </c>
      <c r="D71" s="27">
        <v>784.7</v>
      </c>
      <c r="E71" s="3"/>
      <c r="F71" s="3"/>
      <c r="G71" s="49">
        <v>784.7</v>
      </c>
    </row>
    <row r="72" spans="1:7" s="4" customFormat="1" ht="38.25">
      <c r="A72" s="25" t="s">
        <v>379</v>
      </c>
      <c r="B72" s="20" t="s">
        <v>378</v>
      </c>
      <c r="C72" s="20"/>
      <c r="D72" s="30">
        <f aca="true" t="shared" si="9" ref="D72:G73">D73</f>
        <v>2960.6</v>
      </c>
      <c r="E72" s="30">
        <f t="shared" si="9"/>
        <v>0</v>
      </c>
      <c r="F72" s="30">
        <f t="shared" si="9"/>
        <v>0</v>
      </c>
      <c r="G72" s="30">
        <f t="shared" si="9"/>
        <v>2960.6</v>
      </c>
    </row>
    <row r="73" spans="1:7" s="4" customFormat="1" ht="14.25">
      <c r="A73" s="21" t="s">
        <v>306</v>
      </c>
      <c r="B73" s="2" t="s">
        <v>378</v>
      </c>
      <c r="C73" s="2" t="s">
        <v>305</v>
      </c>
      <c r="D73" s="27">
        <f t="shared" si="9"/>
        <v>2960.6</v>
      </c>
      <c r="E73" s="27">
        <f t="shared" si="9"/>
        <v>0</v>
      </c>
      <c r="F73" s="27">
        <f t="shared" si="9"/>
        <v>0</v>
      </c>
      <c r="G73" s="27">
        <f t="shared" si="9"/>
        <v>2960.6</v>
      </c>
    </row>
    <row r="74" spans="1:7" s="4" customFormat="1" ht="14.25">
      <c r="A74" s="21" t="s">
        <v>29</v>
      </c>
      <c r="B74" s="2" t="s">
        <v>378</v>
      </c>
      <c r="C74" s="2" t="s">
        <v>30</v>
      </c>
      <c r="D74" s="27">
        <v>2960.6</v>
      </c>
      <c r="E74" s="3"/>
      <c r="F74" s="3"/>
      <c r="G74" s="49">
        <v>2960.6</v>
      </c>
    </row>
    <row r="75" spans="1:7" s="4" customFormat="1" ht="14.25">
      <c r="A75" s="25" t="s">
        <v>316</v>
      </c>
      <c r="B75" s="20" t="s">
        <v>41</v>
      </c>
      <c r="C75" s="20" t="s">
        <v>6</v>
      </c>
      <c r="D75" s="30">
        <f aca="true" t="shared" si="10" ref="D75:G76">D76</f>
        <v>27</v>
      </c>
      <c r="E75" s="30">
        <f t="shared" si="10"/>
        <v>30</v>
      </c>
      <c r="F75" s="30">
        <f t="shared" si="10"/>
        <v>0</v>
      </c>
      <c r="G75" s="30">
        <f t="shared" si="10"/>
        <v>0</v>
      </c>
    </row>
    <row r="76" spans="1:7" s="40" customFormat="1" ht="26.25">
      <c r="A76" s="21" t="s">
        <v>311</v>
      </c>
      <c r="B76" s="2" t="s">
        <v>41</v>
      </c>
      <c r="C76" s="2" t="s">
        <v>310</v>
      </c>
      <c r="D76" s="27">
        <f t="shared" si="10"/>
        <v>27</v>
      </c>
      <c r="E76" s="27">
        <f t="shared" si="10"/>
        <v>30</v>
      </c>
      <c r="F76" s="27">
        <f t="shared" si="10"/>
        <v>0</v>
      </c>
      <c r="G76" s="27">
        <f t="shared" si="10"/>
        <v>0</v>
      </c>
    </row>
    <row r="77" spans="1:7" s="4" customFormat="1" ht="25.5">
      <c r="A77" s="21" t="s">
        <v>37</v>
      </c>
      <c r="B77" s="2" t="s">
        <v>41</v>
      </c>
      <c r="C77" s="2" t="s">
        <v>38</v>
      </c>
      <c r="D77" s="27">
        <v>27</v>
      </c>
      <c r="E77" s="3">
        <v>30</v>
      </c>
      <c r="F77" s="3"/>
      <c r="G77" s="49">
        <v>0</v>
      </c>
    </row>
    <row r="78" spans="1:7" s="4" customFormat="1" ht="51">
      <c r="A78" s="25" t="s">
        <v>42</v>
      </c>
      <c r="B78" s="20" t="s">
        <v>43</v>
      </c>
      <c r="C78" s="20" t="s">
        <v>6</v>
      </c>
      <c r="D78" s="30">
        <f>D79+D81+D83+D86+D88</f>
        <v>51211.700000000004</v>
      </c>
      <c r="E78" s="30">
        <f>E79+E81+E83+E86+E88</f>
        <v>50339.5</v>
      </c>
      <c r="F78" s="30">
        <f>F79+F81+F83+F86+F88</f>
        <v>0</v>
      </c>
      <c r="G78" s="30">
        <f>G79+G81+G83+G86+G88</f>
        <v>49690.6</v>
      </c>
    </row>
    <row r="79" spans="1:7" s="40" customFormat="1" ht="26.25">
      <c r="A79" s="21" t="s">
        <v>311</v>
      </c>
      <c r="B79" s="2" t="s">
        <v>43</v>
      </c>
      <c r="C79" s="2" t="s">
        <v>310</v>
      </c>
      <c r="D79" s="27">
        <f>D80</f>
        <v>3984.5</v>
      </c>
      <c r="E79" s="27">
        <f>E80</f>
        <v>6055</v>
      </c>
      <c r="F79" s="27">
        <f>F80</f>
        <v>0</v>
      </c>
      <c r="G79" s="27">
        <f>G80</f>
        <v>3630.4</v>
      </c>
    </row>
    <row r="80" spans="1:7" s="4" customFormat="1" ht="25.5">
      <c r="A80" s="21" t="s">
        <v>37</v>
      </c>
      <c r="B80" s="2" t="s">
        <v>43</v>
      </c>
      <c r="C80" s="2" t="s">
        <v>38</v>
      </c>
      <c r="D80" s="27">
        <v>3984.5</v>
      </c>
      <c r="E80" s="3">
        <v>6055</v>
      </c>
      <c r="F80" s="3"/>
      <c r="G80" s="49">
        <v>3630.4</v>
      </c>
    </row>
    <row r="81" spans="1:7" s="4" customFormat="1" ht="25.5">
      <c r="A81" s="21" t="s">
        <v>304</v>
      </c>
      <c r="B81" s="2" t="s">
        <v>43</v>
      </c>
      <c r="C81" s="2" t="s">
        <v>303</v>
      </c>
      <c r="D81" s="27">
        <f>D82</f>
        <v>948.9</v>
      </c>
      <c r="E81" s="27">
        <f>E82</f>
        <v>1696</v>
      </c>
      <c r="F81" s="27">
        <f>F82</f>
        <v>0</v>
      </c>
      <c r="G81" s="27">
        <f>G82</f>
        <v>822.1</v>
      </c>
    </row>
    <row r="82" spans="1:7" s="4" customFormat="1" ht="25.5">
      <c r="A82" s="21" t="s">
        <v>27</v>
      </c>
      <c r="B82" s="2" t="s">
        <v>43</v>
      </c>
      <c r="C82" s="2" t="s">
        <v>28</v>
      </c>
      <c r="D82" s="27">
        <v>948.9</v>
      </c>
      <c r="E82" s="3">
        <v>1696</v>
      </c>
      <c r="F82" s="3"/>
      <c r="G82" s="49">
        <v>822.1</v>
      </c>
    </row>
    <row r="83" spans="1:7" s="4" customFormat="1" ht="14.25">
      <c r="A83" s="21" t="s">
        <v>306</v>
      </c>
      <c r="B83" s="2" t="s">
        <v>43</v>
      </c>
      <c r="C83" s="2" t="s">
        <v>305</v>
      </c>
      <c r="D83" s="27">
        <f>D84+D85</f>
        <v>46259.9</v>
      </c>
      <c r="E83" s="27">
        <f>E84+E85</f>
        <v>42568.5</v>
      </c>
      <c r="F83" s="27">
        <f>F84+F85</f>
        <v>0</v>
      </c>
      <c r="G83" s="27">
        <f>G84+G85</f>
        <v>45222.2</v>
      </c>
    </row>
    <row r="84" spans="1:7" s="4" customFormat="1" ht="51">
      <c r="A84" s="21" t="s">
        <v>23</v>
      </c>
      <c r="B84" s="2" t="s">
        <v>43</v>
      </c>
      <c r="C84" s="2" t="s">
        <v>24</v>
      </c>
      <c r="D84" s="27">
        <v>46121.1</v>
      </c>
      <c r="E84" s="3">
        <v>42568.5</v>
      </c>
      <c r="F84" s="3"/>
      <c r="G84" s="49">
        <v>45087.5</v>
      </c>
    </row>
    <row r="85" spans="1:7" s="4" customFormat="1" ht="14.25">
      <c r="A85" s="21" t="s">
        <v>29</v>
      </c>
      <c r="B85" s="2" t="s">
        <v>43</v>
      </c>
      <c r="C85" s="2" t="s">
        <v>30</v>
      </c>
      <c r="D85" s="27">
        <v>138.8</v>
      </c>
      <c r="E85" s="3"/>
      <c r="F85" s="3"/>
      <c r="G85" s="49">
        <v>134.7</v>
      </c>
    </row>
    <row r="86" spans="1:7" s="4" customFormat="1" ht="14.25">
      <c r="A86" s="21" t="s">
        <v>319</v>
      </c>
      <c r="B86" s="2" t="s">
        <v>43</v>
      </c>
      <c r="C86" s="2" t="s">
        <v>317</v>
      </c>
      <c r="D86" s="27">
        <f>D87</f>
        <v>5.3</v>
      </c>
      <c r="E86" s="27">
        <f>E87</f>
        <v>0</v>
      </c>
      <c r="F86" s="27">
        <f>F87</f>
        <v>0</v>
      </c>
      <c r="G86" s="27">
        <f>G87</f>
        <v>5.3</v>
      </c>
    </row>
    <row r="87" spans="1:7" s="4" customFormat="1" ht="76.5">
      <c r="A87" s="21" t="s">
        <v>320</v>
      </c>
      <c r="B87" s="2" t="s">
        <v>43</v>
      </c>
      <c r="C87" s="2" t="s">
        <v>318</v>
      </c>
      <c r="D87" s="27">
        <v>5.3</v>
      </c>
      <c r="E87" s="3"/>
      <c r="F87" s="3"/>
      <c r="G87" s="49">
        <v>5.3</v>
      </c>
    </row>
    <row r="88" spans="1:7" s="4" customFormat="1" ht="14.25">
      <c r="A88" s="21" t="s">
        <v>315</v>
      </c>
      <c r="B88" s="2" t="s">
        <v>43</v>
      </c>
      <c r="C88" s="2" t="s">
        <v>314</v>
      </c>
      <c r="D88" s="27">
        <f>D89</f>
        <v>13.1</v>
      </c>
      <c r="E88" s="27">
        <f>E89</f>
        <v>20</v>
      </c>
      <c r="F88" s="27">
        <f>F89</f>
        <v>0</v>
      </c>
      <c r="G88" s="27">
        <f>G89</f>
        <v>10.6</v>
      </c>
    </row>
    <row r="89" spans="1:7" s="4" customFormat="1" ht="14.25">
      <c r="A89" s="21" t="s">
        <v>44</v>
      </c>
      <c r="B89" s="2" t="s">
        <v>43</v>
      </c>
      <c r="C89" s="2" t="s">
        <v>45</v>
      </c>
      <c r="D89" s="27">
        <v>13.1</v>
      </c>
      <c r="E89" s="3">
        <v>20</v>
      </c>
      <c r="F89" s="3"/>
      <c r="G89" s="49">
        <v>10.6</v>
      </c>
    </row>
    <row r="90" spans="1:7" s="4" customFormat="1" ht="51">
      <c r="A90" s="25" t="s">
        <v>46</v>
      </c>
      <c r="B90" s="20" t="s">
        <v>47</v>
      </c>
      <c r="C90" s="20" t="s">
        <v>6</v>
      </c>
      <c r="D90" s="30">
        <f aca="true" t="shared" si="11" ref="D90:G91">D91</f>
        <v>7963.7</v>
      </c>
      <c r="E90" s="30">
        <f t="shared" si="11"/>
        <v>8811</v>
      </c>
      <c r="F90" s="30">
        <f t="shared" si="11"/>
        <v>0</v>
      </c>
      <c r="G90" s="30">
        <f t="shared" si="11"/>
        <v>7918.7</v>
      </c>
    </row>
    <row r="91" spans="1:7" s="40" customFormat="1" ht="15">
      <c r="A91" s="21" t="s">
        <v>306</v>
      </c>
      <c r="B91" s="2" t="s">
        <v>47</v>
      </c>
      <c r="C91" s="2" t="s">
        <v>305</v>
      </c>
      <c r="D91" s="27">
        <f t="shared" si="11"/>
        <v>7963.7</v>
      </c>
      <c r="E91" s="27">
        <f t="shared" si="11"/>
        <v>8811</v>
      </c>
      <c r="F91" s="27">
        <f t="shared" si="11"/>
        <v>0</v>
      </c>
      <c r="G91" s="27">
        <f t="shared" si="11"/>
        <v>7918.7</v>
      </c>
    </row>
    <row r="92" spans="1:7" s="4" customFormat="1" ht="51">
      <c r="A92" s="21" t="s">
        <v>23</v>
      </c>
      <c r="B92" s="2" t="s">
        <v>47</v>
      </c>
      <c r="C92" s="2" t="s">
        <v>24</v>
      </c>
      <c r="D92" s="27">
        <v>7963.7</v>
      </c>
      <c r="E92" s="3">
        <v>8811</v>
      </c>
      <c r="F92" s="3"/>
      <c r="G92" s="49">
        <v>7918.7</v>
      </c>
    </row>
    <row r="93" spans="1:7" s="4" customFormat="1" ht="25.5">
      <c r="A93" s="25" t="s">
        <v>33</v>
      </c>
      <c r="B93" s="20" t="s">
        <v>56</v>
      </c>
      <c r="C93" s="20" t="s">
        <v>6</v>
      </c>
      <c r="D93" s="30">
        <f>D94+D98+D96</f>
        <v>2886</v>
      </c>
      <c r="E93" s="30">
        <f>E94+E98+E96</f>
        <v>1070</v>
      </c>
      <c r="F93" s="30">
        <f>F94+F98+F96</f>
        <v>0</v>
      </c>
      <c r="G93" s="30">
        <f>G94+G98+G96</f>
        <v>2401.2</v>
      </c>
    </row>
    <row r="94" spans="1:7" s="40" customFormat="1" ht="26.25">
      <c r="A94" s="21" t="s">
        <v>311</v>
      </c>
      <c r="B94" s="2" t="s">
        <v>56</v>
      </c>
      <c r="C94" s="2" t="s">
        <v>310</v>
      </c>
      <c r="D94" s="27">
        <f>D95</f>
        <v>57.7</v>
      </c>
      <c r="E94" s="27">
        <f>E95</f>
        <v>250</v>
      </c>
      <c r="F94" s="27">
        <f>F95</f>
        <v>0</v>
      </c>
      <c r="G94" s="27">
        <f>G95</f>
        <v>50.5</v>
      </c>
    </row>
    <row r="95" spans="1:7" s="4" customFormat="1" ht="25.5">
      <c r="A95" s="21" t="s">
        <v>37</v>
      </c>
      <c r="B95" s="2" t="s">
        <v>56</v>
      </c>
      <c r="C95" s="2" t="s">
        <v>38</v>
      </c>
      <c r="D95" s="27">
        <v>57.7</v>
      </c>
      <c r="E95" s="3">
        <v>250</v>
      </c>
      <c r="F95" s="3"/>
      <c r="G95" s="49">
        <v>50.5</v>
      </c>
    </row>
    <row r="96" spans="1:7" s="4" customFormat="1" ht="89.25">
      <c r="A96" s="21" t="s">
        <v>359</v>
      </c>
      <c r="B96" s="2" t="s">
        <v>56</v>
      </c>
      <c r="C96" s="2" t="s">
        <v>307</v>
      </c>
      <c r="D96" s="27">
        <f>D97</f>
        <v>633.9</v>
      </c>
      <c r="E96" s="27">
        <f>E97</f>
        <v>0</v>
      </c>
      <c r="F96" s="27">
        <f>F97</f>
        <v>0</v>
      </c>
      <c r="G96" s="27">
        <f>G97</f>
        <v>633.9</v>
      </c>
    </row>
    <row r="97" spans="1:7" s="4" customFormat="1" ht="38.25">
      <c r="A97" s="21" t="s">
        <v>309</v>
      </c>
      <c r="B97" s="2" t="s">
        <v>56</v>
      </c>
      <c r="C97" s="2" t="s">
        <v>308</v>
      </c>
      <c r="D97" s="27">
        <v>633.9</v>
      </c>
      <c r="E97" s="3"/>
      <c r="F97" s="3"/>
      <c r="G97" s="49">
        <v>633.9</v>
      </c>
    </row>
    <row r="98" spans="1:7" s="4" customFormat="1" ht="14.25">
      <c r="A98" s="21" t="s">
        <v>306</v>
      </c>
      <c r="B98" s="2" t="s">
        <v>56</v>
      </c>
      <c r="C98" s="2" t="s">
        <v>305</v>
      </c>
      <c r="D98" s="27">
        <f>D99</f>
        <v>2194.4</v>
      </c>
      <c r="E98" s="27">
        <f>E99</f>
        <v>820</v>
      </c>
      <c r="F98" s="27">
        <f>F99</f>
        <v>0</v>
      </c>
      <c r="G98" s="27">
        <f>G99</f>
        <v>1716.8</v>
      </c>
    </row>
    <row r="99" spans="1:7" s="4" customFormat="1" ht="14.25">
      <c r="A99" s="21" t="s">
        <v>29</v>
      </c>
      <c r="B99" s="2" t="s">
        <v>56</v>
      </c>
      <c r="C99" s="2" t="s">
        <v>30</v>
      </c>
      <c r="D99" s="27">
        <v>2194.4</v>
      </c>
      <c r="E99" s="3">
        <v>820</v>
      </c>
      <c r="F99" s="3"/>
      <c r="G99" s="49">
        <v>1716.8</v>
      </c>
    </row>
    <row r="100" spans="1:7" s="4" customFormat="1" ht="25.5">
      <c r="A100" s="25" t="s">
        <v>57</v>
      </c>
      <c r="B100" s="20" t="s">
        <v>58</v>
      </c>
      <c r="C100" s="20" t="s">
        <v>6</v>
      </c>
      <c r="D100" s="30">
        <f>D107+D101+D104</f>
        <v>39620.5</v>
      </c>
      <c r="E100" s="30">
        <f>E107+E101+E104</f>
        <v>41350.9</v>
      </c>
      <c r="F100" s="30">
        <f>F107+F101+F104</f>
        <v>0</v>
      </c>
      <c r="G100" s="30">
        <f>G107+G101+G104</f>
        <v>38697.4</v>
      </c>
    </row>
    <row r="101" spans="1:7" s="4" customFormat="1" ht="38.25">
      <c r="A101" s="25" t="s">
        <v>424</v>
      </c>
      <c r="B101" s="20" t="s">
        <v>465</v>
      </c>
      <c r="C101" s="20"/>
      <c r="D101" s="30">
        <f aca="true" t="shared" si="12" ref="D101:G102">D102</f>
        <v>516.5</v>
      </c>
      <c r="E101" s="30">
        <f t="shared" si="12"/>
        <v>0</v>
      </c>
      <c r="F101" s="30">
        <f t="shared" si="12"/>
        <v>0</v>
      </c>
      <c r="G101" s="30">
        <f t="shared" si="12"/>
        <v>516.5</v>
      </c>
    </row>
    <row r="102" spans="1:7" s="40" customFormat="1" ht="15">
      <c r="A102" s="21" t="s">
        <v>306</v>
      </c>
      <c r="B102" s="2" t="s">
        <v>465</v>
      </c>
      <c r="C102" s="2" t="s">
        <v>305</v>
      </c>
      <c r="D102" s="27">
        <f t="shared" si="12"/>
        <v>516.5</v>
      </c>
      <c r="E102" s="27">
        <f t="shared" si="12"/>
        <v>0</v>
      </c>
      <c r="F102" s="27">
        <f t="shared" si="12"/>
        <v>0</v>
      </c>
      <c r="G102" s="27">
        <f t="shared" si="12"/>
        <v>516.5</v>
      </c>
    </row>
    <row r="103" spans="1:7" s="40" customFormat="1" ht="15">
      <c r="A103" s="21" t="s">
        <v>29</v>
      </c>
      <c r="B103" s="2" t="s">
        <v>465</v>
      </c>
      <c r="C103" s="2" t="s">
        <v>30</v>
      </c>
      <c r="D103" s="27">
        <v>516.5</v>
      </c>
      <c r="E103" s="3"/>
      <c r="F103" s="3"/>
      <c r="G103" s="49">
        <v>516.5</v>
      </c>
    </row>
    <row r="104" spans="1:7" s="4" customFormat="1" ht="25.5">
      <c r="A104" s="25" t="s">
        <v>33</v>
      </c>
      <c r="B104" s="20" t="s">
        <v>423</v>
      </c>
      <c r="C104" s="20"/>
      <c r="D104" s="30">
        <f aca="true" t="shared" si="13" ref="D104:G105">D105</f>
        <v>9.8</v>
      </c>
      <c r="E104" s="30">
        <f t="shared" si="13"/>
        <v>0</v>
      </c>
      <c r="F104" s="30">
        <f t="shared" si="13"/>
        <v>0</v>
      </c>
      <c r="G104" s="30">
        <f t="shared" si="13"/>
        <v>0</v>
      </c>
    </row>
    <row r="105" spans="1:7" s="40" customFormat="1" ht="15">
      <c r="A105" s="21" t="s">
        <v>306</v>
      </c>
      <c r="B105" s="2" t="s">
        <v>423</v>
      </c>
      <c r="C105" s="2" t="s">
        <v>305</v>
      </c>
      <c r="D105" s="27">
        <f t="shared" si="13"/>
        <v>9.8</v>
      </c>
      <c r="E105" s="27">
        <f t="shared" si="13"/>
        <v>0</v>
      </c>
      <c r="F105" s="27">
        <f t="shared" si="13"/>
        <v>0</v>
      </c>
      <c r="G105" s="27">
        <f t="shared" si="13"/>
        <v>0</v>
      </c>
    </row>
    <row r="106" spans="1:7" s="40" customFormat="1" ht="15">
      <c r="A106" s="21" t="s">
        <v>29</v>
      </c>
      <c r="B106" s="2" t="s">
        <v>423</v>
      </c>
      <c r="C106" s="2" t="s">
        <v>30</v>
      </c>
      <c r="D106" s="27">
        <v>9.8</v>
      </c>
      <c r="E106" s="3"/>
      <c r="F106" s="3"/>
      <c r="G106" s="49">
        <v>0</v>
      </c>
    </row>
    <row r="107" spans="1:7" s="4" customFormat="1" ht="25.5">
      <c r="A107" s="25" t="s">
        <v>59</v>
      </c>
      <c r="B107" s="20" t="s">
        <v>60</v>
      </c>
      <c r="C107" s="20" t="s">
        <v>6</v>
      </c>
      <c r="D107" s="30">
        <f>D108</f>
        <v>39094.2</v>
      </c>
      <c r="E107" s="30">
        <f>E108</f>
        <v>41350.9</v>
      </c>
      <c r="F107" s="30">
        <f>F108</f>
        <v>0</v>
      </c>
      <c r="G107" s="30">
        <f>G108</f>
        <v>38180.9</v>
      </c>
    </row>
    <row r="108" spans="1:7" s="40" customFormat="1" ht="15">
      <c r="A108" s="21" t="s">
        <v>306</v>
      </c>
      <c r="B108" s="2" t="s">
        <v>60</v>
      </c>
      <c r="C108" s="2" t="s">
        <v>305</v>
      </c>
      <c r="D108" s="27">
        <f>D109+D110</f>
        <v>39094.2</v>
      </c>
      <c r="E108" s="27">
        <f>E109+E110</f>
        <v>41350.9</v>
      </c>
      <c r="F108" s="27">
        <f>F109+F110</f>
        <v>0</v>
      </c>
      <c r="G108" s="27">
        <f>G109+G110</f>
        <v>38180.9</v>
      </c>
    </row>
    <row r="109" spans="1:7" s="4" customFormat="1" ht="51">
      <c r="A109" s="21" t="s">
        <v>23</v>
      </c>
      <c r="B109" s="2" t="s">
        <v>60</v>
      </c>
      <c r="C109" s="2" t="s">
        <v>24</v>
      </c>
      <c r="D109" s="27">
        <v>39088.1</v>
      </c>
      <c r="E109" s="3">
        <v>41350.9</v>
      </c>
      <c r="F109" s="3"/>
      <c r="G109" s="49">
        <v>38174.8</v>
      </c>
    </row>
    <row r="110" spans="1:7" s="4" customFormat="1" ht="14.25">
      <c r="A110" s="21" t="s">
        <v>29</v>
      </c>
      <c r="B110" s="2" t="s">
        <v>60</v>
      </c>
      <c r="C110" s="2" t="s">
        <v>30</v>
      </c>
      <c r="D110" s="27">
        <v>6.1</v>
      </c>
      <c r="E110" s="3"/>
      <c r="F110" s="3"/>
      <c r="G110" s="49">
        <v>6.1</v>
      </c>
    </row>
    <row r="111" spans="1:7" s="4" customFormat="1" ht="14.25">
      <c r="A111" s="25" t="s">
        <v>61</v>
      </c>
      <c r="B111" s="20" t="s">
        <v>62</v>
      </c>
      <c r="C111" s="20" t="s">
        <v>6</v>
      </c>
      <c r="D111" s="30">
        <f>D112+D115</f>
        <v>1501.2</v>
      </c>
      <c r="E111" s="30">
        <f>E112+E115</f>
        <v>1513.2</v>
      </c>
      <c r="F111" s="30">
        <f>F112+F115</f>
        <v>0</v>
      </c>
      <c r="G111" s="30">
        <f>G112+G115</f>
        <v>1239</v>
      </c>
    </row>
    <row r="112" spans="1:7" s="4" customFormat="1" ht="25.5">
      <c r="A112" s="25" t="s">
        <v>63</v>
      </c>
      <c r="B112" s="20" t="s">
        <v>64</v>
      </c>
      <c r="C112" s="20" t="s">
        <v>6</v>
      </c>
      <c r="D112" s="30">
        <f aca="true" t="shared" si="14" ref="D112:G113">D113</f>
        <v>164.5</v>
      </c>
      <c r="E112" s="30">
        <f t="shared" si="14"/>
        <v>149</v>
      </c>
      <c r="F112" s="30">
        <f t="shared" si="14"/>
        <v>0</v>
      </c>
      <c r="G112" s="30">
        <f t="shared" si="14"/>
        <v>164.4</v>
      </c>
    </row>
    <row r="113" spans="1:7" s="40" customFormat="1" ht="26.25">
      <c r="A113" s="21" t="s">
        <v>311</v>
      </c>
      <c r="B113" s="2" t="s">
        <v>64</v>
      </c>
      <c r="C113" s="2" t="s">
        <v>310</v>
      </c>
      <c r="D113" s="27">
        <f t="shared" si="14"/>
        <v>164.5</v>
      </c>
      <c r="E113" s="27">
        <f t="shared" si="14"/>
        <v>149</v>
      </c>
      <c r="F113" s="27">
        <f t="shared" si="14"/>
        <v>0</v>
      </c>
      <c r="G113" s="27">
        <f t="shared" si="14"/>
        <v>164.4</v>
      </c>
    </row>
    <row r="114" spans="1:7" s="4" customFormat="1" ht="25.5">
      <c r="A114" s="21" t="s">
        <v>37</v>
      </c>
      <c r="B114" s="2" t="s">
        <v>64</v>
      </c>
      <c r="C114" s="2" t="s">
        <v>38</v>
      </c>
      <c r="D114" s="27">
        <v>164.5</v>
      </c>
      <c r="E114" s="3">
        <v>149</v>
      </c>
      <c r="F114" s="3"/>
      <c r="G114" s="49">
        <v>164.4</v>
      </c>
    </row>
    <row r="115" spans="1:7" s="4" customFormat="1" ht="25.5">
      <c r="A115" s="25" t="s">
        <v>67</v>
      </c>
      <c r="B115" s="20" t="s">
        <v>68</v>
      </c>
      <c r="C115" s="20" t="s">
        <v>6</v>
      </c>
      <c r="D115" s="30">
        <f>D116</f>
        <v>1336.7</v>
      </c>
      <c r="E115" s="30">
        <f>E116</f>
        <v>1364.2</v>
      </c>
      <c r="F115" s="30">
        <f>F116</f>
        <v>0</v>
      </c>
      <c r="G115" s="30">
        <f>G116</f>
        <v>1074.6</v>
      </c>
    </row>
    <row r="116" spans="1:7" s="40" customFormat="1" ht="15">
      <c r="A116" s="21" t="s">
        <v>306</v>
      </c>
      <c r="B116" s="2" t="s">
        <v>68</v>
      </c>
      <c r="C116" s="2" t="s">
        <v>305</v>
      </c>
      <c r="D116" s="27">
        <f>D117+D118</f>
        <v>1336.7</v>
      </c>
      <c r="E116" s="27">
        <f>E117+E118</f>
        <v>1364.2</v>
      </c>
      <c r="F116" s="27">
        <f>F117+F118</f>
        <v>0</v>
      </c>
      <c r="G116" s="27">
        <f>G117+G118</f>
        <v>1074.6</v>
      </c>
    </row>
    <row r="117" spans="1:7" s="4" customFormat="1" ht="51">
      <c r="A117" s="21" t="s">
        <v>23</v>
      </c>
      <c r="B117" s="2" t="s">
        <v>68</v>
      </c>
      <c r="C117" s="2" t="s">
        <v>24</v>
      </c>
      <c r="D117" s="27">
        <v>1314.3</v>
      </c>
      <c r="E117" s="3">
        <v>1364.2</v>
      </c>
      <c r="F117" s="3"/>
      <c r="G117" s="49">
        <v>1054</v>
      </c>
    </row>
    <row r="118" spans="1:7" s="4" customFormat="1" ht="14.25">
      <c r="A118" s="21" t="s">
        <v>29</v>
      </c>
      <c r="B118" s="2" t="s">
        <v>68</v>
      </c>
      <c r="C118" s="2" t="s">
        <v>30</v>
      </c>
      <c r="D118" s="27">
        <v>22.4</v>
      </c>
      <c r="E118" s="3"/>
      <c r="F118" s="3"/>
      <c r="G118" s="49">
        <v>20.6</v>
      </c>
    </row>
    <row r="119" spans="1:7" s="4" customFormat="1" ht="25.5">
      <c r="A119" s="25" t="s">
        <v>69</v>
      </c>
      <c r="B119" s="20" t="s">
        <v>70</v>
      </c>
      <c r="C119" s="20" t="s">
        <v>6</v>
      </c>
      <c r="D119" s="30">
        <f>D123+D120</f>
        <v>14937.399999999998</v>
      </c>
      <c r="E119" s="30">
        <f>E123+E120</f>
        <v>15290</v>
      </c>
      <c r="F119" s="30">
        <f>F123+F120</f>
        <v>0</v>
      </c>
      <c r="G119" s="30">
        <f>G123+G120</f>
        <v>14592.6</v>
      </c>
    </row>
    <row r="120" spans="1:7" s="4" customFormat="1" ht="25.5">
      <c r="A120" s="25" t="s">
        <v>381</v>
      </c>
      <c r="B120" s="20" t="s">
        <v>380</v>
      </c>
      <c r="C120" s="20"/>
      <c r="D120" s="30">
        <f aca="true" t="shared" si="15" ref="D120:G121">D121</f>
        <v>311</v>
      </c>
      <c r="E120" s="30">
        <f t="shared" si="15"/>
        <v>0</v>
      </c>
      <c r="F120" s="30">
        <f t="shared" si="15"/>
        <v>0</v>
      </c>
      <c r="G120" s="30">
        <f t="shared" si="15"/>
        <v>311</v>
      </c>
    </row>
    <row r="121" spans="1:7" s="40" customFormat="1" ht="15">
      <c r="A121" s="21" t="s">
        <v>306</v>
      </c>
      <c r="B121" s="2" t="s">
        <v>380</v>
      </c>
      <c r="C121" s="2" t="s">
        <v>305</v>
      </c>
      <c r="D121" s="27">
        <f t="shared" si="15"/>
        <v>311</v>
      </c>
      <c r="E121" s="27">
        <f t="shared" si="15"/>
        <v>0</v>
      </c>
      <c r="F121" s="27">
        <f t="shared" si="15"/>
        <v>0</v>
      </c>
      <c r="G121" s="27">
        <f t="shared" si="15"/>
        <v>311</v>
      </c>
    </row>
    <row r="122" spans="1:7" s="40" customFormat="1" ht="15">
      <c r="A122" s="21" t="s">
        <v>29</v>
      </c>
      <c r="B122" s="2" t="s">
        <v>380</v>
      </c>
      <c r="C122" s="2" t="s">
        <v>30</v>
      </c>
      <c r="D122" s="27">
        <v>311</v>
      </c>
      <c r="E122" s="3"/>
      <c r="F122" s="3"/>
      <c r="G122" s="49">
        <v>311</v>
      </c>
    </row>
    <row r="123" spans="1:7" s="4" customFormat="1" ht="14.25">
      <c r="A123" s="25" t="s">
        <v>321</v>
      </c>
      <c r="B123" s="20" t="s">
        <v>71</v>
      </c>
      <c r="C123" s="20" t="s">
        <v>6</v>
      </c>
      <c r="D123" s="30">
        <f>D124+D127+D130</f>
        <v>14626.399999999998</v>
      </c>
      <c r="E123" s="30">
        <f>E124+E127+E130</f>
        <v>15290</v>
      </c>
      <c r="F123" s="30">
        <f>F124+F127+F130</f>
        <v>0</v>
      </c>
      <c r="G123" s="30">
        <f>G124+G127+G130</f>
        <v>14281.6</v>
      </c>
    </row>
    <row r="124" spans="1:7" s="40" customFormat="1" ht="15">
      <c r="A124" s="21" t="s">
        <v>313</v>
      </c>
      <c r="B124" s="2" t="s">
        <v>71</v>
      </c>
      <c r="C124" s="2" t="s">
        <v>312</v>
      </c>
      <c r="D124" s="27">
        <f>D125+D126</f>
        <v>12720.599999999999</v>
      </c>
      <c r="E124" s="27">
        <f>E125+E126</f>
        <v>13683</v>
      </c>
      <c r="F124" s="27">
        <f>F125+F126</f>
        <v>0</v>
      </c>
      <c r="G124" s="27">
        <f>G125+G126</f>
        <v>12542</v>
      </c>
    </row>
    <row r="125" spans="1:7" s="4" customFormat="1" ht="25.5">
      <c r="A125" s="21" t="s">
        <v>52</v>
      </c>
      <c r="B125" s="2" t="s">
        <v>71</v>
      </c>
      <c r="C125" s="2" t="s">
        <v>53</v>
      </c>
      <c r="D125" s="27">
        <v>12714.8</v>
      </c>
      <c r="E125" s="3">
        <v>13683</v>
      </c>
      <c r="F125" s="3"/>
      <c r="G125" s="49">
        <v>12536.4</v>
      </c>
    </row>
    <row r="126" spans="1:7" s="4" customFormat="1" ht="25.5">
      <c r="A126" s="21" t="s">
        <v>109</v>
      </c>
      <c r="B126" s="2" t="s">
        <v>71</v>
      </c>
      <c r="C126" s="2" t="s">
        <v>110</v>
      </c>
      <c r="D126" s="27">
        <v>5.8</v>
      </c>
      <c r="E126" s="3"/>
      <c r="F126" s="3"/>
      <c r="G126" s="49">
        <v>5.6</v>
      </c>
    </row>
    <row r="127" spans="1:7" s="4" customFormat="1" ht="25.5">
      <c r="A127" s="21" t="s">
        <v>311</v>
      </c>
      <c r="B127" s="2" t="s">
        <v>71</v>
      </c>
      <c r="C127" s="2" t="s">
        <v>310</v>
      </c>
      <c r="D127" s="27">
        <f>D128+D129</f>
        <v>1894.8000000000002</v>
      </c>
      <c r="E127" s="27">
        <f>E128+E129</f>
        <v>1583</v>
      </c>
      <c r="F127" s="27">
        <f>F128+F129</f>
        <v>0</v>
      </c>
      <c r="G127" s="27">
        <f>G128+G129</f>
        <v>1732</v>
      </c>
    </row>
    <row r="128" spans="1:7" s="4" customFormat="1" ht="25.5">
      <c r="A128" s="21" t="s">
        <v>65</v>
      </c>
      <c r="B128" s="2" t="s">
        <v>71</v>
      </c>
      <c r="C128" s="2" t="s">
        <v>66</v>
      </c>
      <c r="D128" s="27">
        <v>527.1</v>
      </c>
      <c r="E128" s="3">
        <v>210</v>
      </c>
      <c r="F128" s="3"/>
      <c r="G128" s="49">
        <v>462</v>
      </c>
    </row>
    <row r="129" spans="1:7" s="4" customFormat="1" ht="25.5">
      <c r="A129" s="21" t="s">
        <v>37</v>
      </c>
      <c r="B129" s="2" t="s">
        <v>71</v>
      </c>
      <c r="C129" s="2" t="s">
        <v>38</v>
      </c>
      <c r="D129" s="27">
        <v>1367.7</v>
      </c>
      <c r="E129" s="3">
        <v>1373</v>
      </c>
      <c r="F129" s="3"/>
      <c r="G129" s="49">
        <v>1270</v>
      </c>
    </row>
    <row r="130" spans="1:7" s="4" customFormat="1" ht="14.25">
      <c r="A130" s="21" t="s">
        <v>315</v>
      </c>
      <c r="B130" s="2" t="s">
        <v>71</v>
      </c>
      <c r="C130" s="2" t="s">
        <v>314</v>
      </c>
      <c r="D130" s="27">
        <f>D131</f>
        <v>11</v>
      </c>
      <c r="E130" s="27">
        <f>E131</f>
        <v>24</v>
      </c>
      <c r="F130" s="27">
        <f>F131</f>
        <v>0</v>
      </c>
      <c r="G130" s="27">
        <f>G131</f>
        <v>7.6</v>
      </c>
    </row>
    <row r="131" spans="1:7" s="4" customFormat="1" ht="14.25">
      <c r="A131" s="21" t="s">
        <v>44</v>
      </c>
      <c r="B131" s="2" t="s">
        <v>71</v>
      </c>
      <c r="C131" s="2" t="s">
        <v>45</v>
      </c>
      <c r="D131" s="27">
        <v>11</v>
      </c>
      <c r="E131" s="3">
        <v>24</v>
      </c>
      <c r="F131" s="3"/>
      <c r="G131" s="49">
        <v>7.6</v>
      </c>
    </row>
    <row r="132" spans="1:7" s="4" customFormat="1" ht="14.25">
      <c r="A132" s="25" t="s">
        <v>72</v>
      </c>
      <c r="B132" s="20" t="s">
        <v>73</v>
      </c>
      <c r="C132" s="20" t="s">
        <v>6</v>
      </c>
      <c r="D132" s="30">
        <f>D138+D133</f>
        <v>7012.4</v>
      </c>
      <c r="E132" s="30">
        <f>E138+E133</f>
        <v>137.5</v>
      </c>
      <c r="F132" s="30">
        <f>F138+F133</f>
        <v>0</v>
      </c>
      <c r="G132" s="30">
        <f>G138+G133</f>
        <v>5250.499999999999</v>
      </c>
    </row>
    <row r="133" spans="1:7" s="40" customFormat="1" ht="26.25">
      <c r="A133" s="25" t="s">
        <v>324</v>
      </c>
      <c r="B133" s="2" t="s">
        <v>323</v>
      </c>
      <c r="C133" s="2"/>
      <c r="D133" s="27">
        <f>D134+D136</f>
        <v>6862.4</v>
      </c>
      <c r="E133" s="27">
        <f>E134+E136</f>
        <v>0</v>
      </c>
      <c r="F133" s="27">
        <f>F134+F136</f>
        <v>0</v>
      </c>
      <c r="G133" s="27">
        <f>G134+G136</f>
        <v>5100.599999999999</v>
      </c>
    </row>
    <row r="134" spans="1:7" s="40" customFormat="1" ht="26.25">
      <c r="A134" s="21" t="s">
        <v>304</v>
      </c>
      <c r="B134" s="2" t="s">
        <v>323</v>
      </c>
      <c r="C134" s="2" t="s">
        <v>303</v>
      </c>
      <c r="D134" s="27">
        <f>D135</f>
        <v>398.2</v>
      </c>
      <c r="E134" s="27">
        <f>E135</f>
        <v>0</v>
      </c>
      <c r="F134" s="27">
        <f>F135</f>
        <v>0</v>
      </c>
      <c r="G134" s="27">
        <f>G135</f>
        <v>378.2</v>
      </c>
    </row>
    <row r="135" spans="1:7" s="40" customFormat="1" ht="26.25">
      <c r="A135" s="21" t="s">
        <v>149</v>
      </c>
      <c r="B135" s="2" t="s">
        <v>323</v>
      </c>
      <c r="C135" s="2" t="s">
        <v>150</v>
      </c>
      <c r="D135" s="27">
        <v>398.2</v>
      </c>
      <c r="E135" s="3"/>
      <c r="F135" s="3"/>
      <c r="G135" s="49">
        <v>378.2</v>
      </c>
    </row>
    <row r="136" spans="1:7" s="40" customFormat="1" ht="15">
      <c r="A136" s="21" t="s">
        <v>306</v>
      </c>
      <c r="B136" s="2" t="s">
        <v>323</v>
      </c>
      <c r="C136" s="2" t="s">
        <v>305</v>
      </c>
      <c r="D136" s="27">
        <f>D137</f>
        <v>6464.2</v>
      </c>
      <c r="E136" s="27">
        <f>E137</f>
        <v>0</v>
      </c>
      <c r="F136" s="27">
        <f>F137</f>
        <v>0</v>
      </c>
      <c r="G136" s="27">
        <f>G137</f>
        <v>4722.4</v>
      </c>
    </row>
    <row r="137" spans="1:7" s="40" customFormat="1" ht="15">
      <c r="A137" s="21" t="s">
        <v>29</v>
      </c>
      <c r="B137" s="2" t="s">
        <v>323</v>
      </c>
      <c r="C137" s="2" t="s">
        <v>30</v>
      </c>
      <c r="D137" s="27">
        <v>6464.2</v>
      </c>
      <c r="E137" s="3"/>
      <c r="F137" s="3"/>
      <c r="G137" s="49">
        <v>4722.4</v>
      </c>
    </row>
    <row r="138" spans="1:7" s="4" customFormat="1" ht="14.25">
      <c r="A138" s="25" t="s">
        <v>322</v>
      </c>
      <c r="B138" s="20" t="s">
        <v>74</v>
      </c>
      <c r="C138" s="20" t="s">
        <v>6</v>
      </c>
      <c r="D138" s="30">
        <f aca="true" t="shared" si="16" ref="D138:G139">D139</f>
        <v>150</v>
      </c>
      <c r="E138" s="30">
        <f t="shared" si="16"/>
        <v>137.5</v>
      </c>
      <c r="F138" s="30">
        <f t="shared" si="16"/>
        <v>0</v>
      </c>
      <c r="G138" s="30">
        <f t="shared" si="16"/>
        <v>149.9</v>
      </c>
    </row>
    <row r="139" spans="1:7" s="4" customFormat="1" ht="14.25">
      <c r="A139" s="21" t="s">
        <v>306</v>
      </c>
      <c r="B139" s="2" t="s">
        <v>74</v>
      </c>
      <c r="C139" s="2" t="s">
        <v>305</v>
      </c>
      <c r="D139" s="27">
        <f t="shared" si="16"/>
        <v>150</v>
      </c>
      <c r="E139" s="27">
        <f t="shared" si="16"/>
        <v>137.5</v>
      </c>
      <c r="F139" s="27">
        <f t="shared" si="16"/>
        <v>0</v>
      </c>
      <c r="G139" s="27">
        <f t="shared" si="16"/>
        <v>149.9</v>
      </c>
    </row>
    <row r="140" spans="1:7" s="4" customFormat="1" ht="14.25">
      <c r="A140" s="21" t="s">
        <v>29</v>
      </c>
      <c r="B140" s="2" t="s">
        <v>74</v>
      </c>
      <c r="C140" s="2" t="s">
        <v>30</v>
      </c>
      <c r="D140" s="27">
        <v>150</v>
      </c>
      <c r="E140" s="3">
        <v>137.5</v>
      </c>
      <c r="F140" s="3"/>
      <c r="G140" s="49">
        <v>149.9</v>
      </c>
    </row>
    <row r="141" spans="1:7" s="4" customFormat="1" ht="38.25">
      <c r="A141" s="25" t="s">
        <v>75</v>
      </c>
      <c r="B141" s="20" t="s">
        <v>76</v>
      </c>
      <c r="C141" s="20" t="s">
        <v>6</v>
      </c>
      <c r="D141" s="30">
        <f>D142+D146</f>
        <v>5592.9</v>
      </c>
      <c r="E141" s="30">
        <f>E142+E146</f>
        <v>2081</v>
      </c>
      <c r="F141" s="30">
        <f>F142+F146</f>
        <v>0</v>
      </c>
      <c r="G141" s="30">
        <f>G142+G146</f>
        <v>5299.3</v>
      </c>
    </row>
    <row r="142" spans="1:7" s="4" customFormat="1" ht="38.25">
      <c r="A142" s="25" t="s">
        <v>77</v>
      </c>
      <c r="B142" s="20" t="s">
        <v>78</v>
      </c>
      <c r="C142" s="20" t="s">
        <v>6</v>
      </c>
      <c r="D142" s="30">
        <f aca="true" t="shared" si="17" ref="D142:G144">D143</f>
        <v>862.2</v>
      </c>
      <c r="E142" s="30">
        <f t="shared" si="17"/>
        <v>839</v>
      </c>
      <c r="F142" s="30">
        <f t="shared" si="17"/>
        <v>0</v>
      </c>
      <c r="G142" s="30">
        <f t="shared" si="17"/>
        <v>844.6</v>
      </c>
    </row>
    <row r="143" spans="1:7" s="4" customFormat="1" ht="14.25">
      <c r="A143" s="25" t="s">
        <v>79</v>
      </c>
      <c r="B143" s="20" t="s">
        <v>80</v>
      </c>
      <c r="C143" s="20" t="s">
        <v>6</v>
      </c>
      <c r="D143" s="30">
        <f t="shared" si="17"/>
        <v>862.2</v>
      </c>
      <c r="E143" s="30">
        <f t="shared" si="17"/>
        <v>839</v>
      </c>
      <c r="F143" s="30">
        <f t="shared" si="17"/>
        <v>0</v>
      </c>
      <c r="G143" s="30">
        <f t="shared" si="17"/>
        <v>844.6</v>
      </c>
    </row>
    <row r="144" spans="1:7" s="40" customFormat="1" ht="26.25">
      <c r="A144" s="21" t="s">
        <v>311</v>
      </c>
      <c r="B144" s="2" t="s">
        <v>80</v>
      </c>
      <c r="C144" s="2" t="s">
        <v>310</v>
      </c>
      <c r="D144" s="27">
        <f t="shared" si="17"/>
        <v>862.2</v>
      </c>
      <c r="E144" s="27">
        <f t="shared" si="17"/>
        <v>839</v>
      </c>
      <c r="F144" s="27">
        <f t="shared" si="17"/>
        <v>0</v>
      </c>
      <c r="G144" s="27">
        <f t="shared" si="17"/>
        <v>844.6</v>
      </c>
    </row>
    <row r="145" spans="1:7" s="4" customFormat="1" ht="25.5">
      <c r="A145" s="21" t="s">
        <v>37</v>
      </c>
      <c r="B145" s="2" t="s">
        <v>80</v>
      </c>
      <c r="C145" s="2" t="s">
        <v>38</v>
      </c>
      <c r="D145" s="27">
        <v>862.2</v>
      </c>
      <c r="E145" s="3">
        <v>839</v>
      </c>
      <c r="F145" s="3"/>
      <c r="G145" s="49">
        <v>844.6</v>
      </c>
    </row>
    <row r="146" spans="1:7" s="4" customFormat="1" ht="25.5">
      <c r="A146" s="25" t="s">
        <v>81</v>
      </c>
      <c r="B146" s="20" t="s">
        <v>82</v>
      </c>
      <c r="C146" s="20" t="s">
        <v>6</v>
      </c>
      <c r="D146" s="30">
        <f>D147+D154</f>
        <v>4730.7</v>
      </c>
      <c r="E146" s="30">
        <f>E147+E154</f>
        <v>1242</v>
      </c>
      <c r="F146" s="30">
        <f>F147+F154</f>
        <v>0</v>
      </c>
      <c r="G146" s="30">
        <f>G147+G154</f>
        <v>4454.7</v>
      </c>
    </row>
    <row r="147" spans="1:7" s="4" customFormat="1" ht="25.5">
      <c r="A147" s="25" t="s">
        <v>383</v>
      </c>
      <c r="B147" s="20" t="s">
        <v>382</v>
      </c>
      <c r="C147" s="20" t="s">
        <v>6</v>
      </c>
      <c r="D147" s="30">
        <f>D148+D150+D152</f>
        <v>3518.7</v>
      </c>
      <c r="E147" s="30">
        <f>E148+E150+E152</f>
        <v>30</v>
      </c>
      <c r="F147" s="30">
        <f>F148+F150+F152</f>
        <v>0</v>
      </c>
      <c r="G147" s="30">
        <f>G148+G150+G152</f>
        <v>3518.3999999999996</v>
      </c>
    </row>
    <row r="148" spans="1:7" s="40" customFormat="1" ht="26.25">
      <c r="A148" s="21" t="s">
        <v>311</v>
      </c>
      <c r="B148" s="2" t="s">
        <v>382</v>
      </c>
      <c r="C148" s="2" t="s">
        <v>310</v>
      </c>
      <c r="D148" s="27">
        <f>D149</f>
        <v>533.6</v>
      </c>
      <c r="E148" s="27">
        <f>E149</f>
        <v>30</v>
      </c>
      <c r="F148" s="27">
        <f>F149</f>
        <v>0</v>
      </c>
      <c r="G148" s="27">
        <f>G149</f>
        <v>533.6</v>
      </c>
    </row>
    <row r="149" spans="1:7" s="4" customFormat="1" ht="25.5">
      <c r="A149" s="21" t="s">
        <v>37</v>
      </c>
      <c r="B149" s="2" t="s">
        <v>382</v>
      </c>
      <c r="C149" s="2" t="s">
        <v>38</v>
      </c>
      <c r="D149" s="27">
        <v>533.6</v>
      </c>
      <c r="E149" s="3">
        <v>30</v>
      </c>
      <c r="F149" s="3"/>
      <c r="G149" s="49">
        <v>533.6</v>
      </c>
    </row>
    <row r="150" spans="1:7" s="4" customFormat="1" ht="25.5">
      <c r="A150" s="21" t="s">
        <v>304</v>
      </c>
      <c r="B150" s="2" t="s">
        <v>382</v>
      </c>
      <c r="C150" s="2" t="s">
        <v>303</v>
      </c>
      <c r="D150" s="27">
        <f>D151</f>
        <v>304.5</v>
      </c>
      <c r="E150" s="27">
        <f>E151</f>
        <v>0</v>
      </c>
      <c r="F150" s="27">
        <f>F151</f>
        <v>0</v>
      </c>
      <c r="G150" s="27">
        <f>G151</f>
        <v>304.2</v>
      </c>
    </row>
    <row r="151" spans="1:7" s="4" customFormat="1" ht="25.5">
      <c r="A151" s="21" t="s">
        <v>27</v>
      </c>
      <c r="B151" s="2" t="s">
        <v>382</v>
      </c>
      <c r="C151" s="2" t="s">
        <v>28</v>
      </c>
      <c r="D151" s="27">
        <v>304.5</v>
      </c>
      <c r="E151" s="3"/>
      <c r="F151" s="3"/>
      <c r="G151" s="49">
        <v>304.2</v>
      </c>
    </row>
    <row r="152" spans="1:7" s="4" customFormat="1" ht="14.25">
      <c r="A152" s="21" t="s">
        <v>306</v>
      </c>
      <c r="B152" s="2" t="s">
        <v>382</v>
      </c>
      <c r="C152" s="2" t="s">
        <v>305</v>
      </c>
      <c r="D152" s="27">
        <f>D153</f>
        <v>2680.6</v>
      </c>
      <c r="E152" s="27">
        <f>E153</f>
        <v>0</v>
      </c>
      <c r="F152" s="27">
        <f>F153</f>
        <v>0</v>
      </c>
      <c r="G152" s="27">
        <f>G153</f>
        <v>2680.6</v>
      </c>
    </row>
    <row r="153" spans="1:7" s="4" customFormat="1" ht="14.25">
      <c r="A153" s="21" t="s">
        <v>29</v>
      </c>
      <c r="B153" s="2" t="s">
        <v>382</v>
      </c>
      <c r="C153" s="2" t="s">
        <v>30</v>
      </c>
      <c r="D153" s="27">
        <v>2680.6</v>
      </c>
      <c r="E153" s="3"/>
      <c r="F153" s="3"/>
      <c r="G153" s="49">
        <v>2680.6</v>
      </c>
    </row>
    <row r="154" spans="1:7" s="4" customFormat="1" ht="25.5">
      <c r="A154" s="25" t="s">
        <v>83</v>
      </c>
      <c r="B154" s="20" t="s">
        <v>84</v>
      </c>
      <c r="C154" s="20" t="s">
        <v>6</v>
      </c>
      <c r="D154" s="30">
        <f>D155+D157+D159</f>
        <v>1212</v>
      </c>
      <c r="E154" s="30">
        <f>E155+E157+E159</f>
        <v>1212</v>
      </c>
      <c r="F154" s="30">
        <f>F155+F157+F159</f>
        <v>0</v>
      </c>
      <c r="G154" s="30">
        <f>G155+G157+G159</f>
        <v>936.3</v>
      </c>
    </row>
    <row r="155" spans="1:7" s="40" customFormat="1" ht="15">
      <c r="A155" s="21" t="s">
        <v>313</v>
      </c>
      <c r="B155" s="2" t="s">
        <v>84</v>
      </c>
      <c r="C155" s="2" t="s">
        <v>312</v>
      </c>
      <c r="D155" s="27">
        <f>D156</f>
        <v>464.9</v>
      </c>
      <c r="E155" s="27">
        <f>E156</f>
        <v>958</v>
      </c>
      <c r="F155" s="27">
        <f>F156</f>
        <v>0</v>
      </c>
      <c r="G155" s="27">
        <f>G156</f>
        <v>464.9</v>
      </c>
    </row>
    <row r="156" spans="1:7" s="4" customFormat="1" ht="25.5">
      <c r="A156" s="21" t="s">
        <v>52</v>
      </c>
      <c r="B156" s="2" t="s">
        <v>84</v>
      </c>
      <c r="C156" s="2" t="s">
        <v>53</v>
      </c>
      <c r="D156" s="27">
        <v>464.9</v>
      </c>
      <c r="E156" s="3">
        <v>958</v>
      </c>
      <c r="F156" s="3"/>
      <c r="G156" s="49">
        <v>464.9</v>
      </c>
    </row>
    <row r="157" spans="1:7" s="4" customFormat="1" ht="25.5">
      <c r="A157" s="21" t="s">
        <v>311</v>
      </c>
      <c r="B157" s="2" t="s">
        <v>84</v>
      </c>
      <c r="C157" s="2" t="s">
        <v>310</v>
      </c>
      <c r="D157" s="27">
        <f>D158</f>
        <v>139.6</v>
      </c>
      <c r="E157" s="27">
        <f>E158</f>
        <v>254</v>
      </c>
      <c r="F157" s="27">
        <f>F158</f>
        <v>0</v>
      </c>
      <c r="G157" s="27">
        <f>G158</f>
        <v>139.6</v>
      </c>
    </row>
    <row r="158" spans="1:7" s="4" customFormat="1" ht="25.5">
      <c r="A158" s="21" t="s">
        <v>37</v>
      </c>
      <c r="B158" s="2" t="s">
        <v>84</v>
      </c>
      <c r="C158" s="2" t="s">
        <v>38</v>
      </c>
      <c r="D158" s="27">
        <v>139.6</v>
      </c>
      <c r="E158" s="3">
        <v>254</v>
      </c>
      <c r="F158" s="3"/>
      <c r="G158" s="49">
        <v>139.6</v>
      </c>
    </row>
    <row r="159" spans="1:7" s="4" customFormat="1" ht="14.25">
      <c r="A159" s="21" t="s">
        <v>306</v>
      </c>
      <c r="B159" s="2" t="s">
        <v>84</v>
      </c>
      <c r="C159" s="2" t="s">
        <v>305</v>
      </c>
      <c r="D159" s="27">
        <f>D160</f>
        <v>607.5</v>
      </c>
      <c r="E159" s="27">
        <f>E160</f>
        <v>0</v>
      </c>
      <c r="F159" s="27">
        <f>F160</f>
        <v>0</v>
      </c>
      <c r="G159" s="27">
        <f>G160</f>
        <v>331.8</v>
      </c>
    </row>
    <row r="160" spans="1:7" s="4" customFormat="1" ht="51">
      <c r="A160" s="21" t="s">
        <v>23</v>
      </c>
      <c r="B160" s="2" t="s">
        <v>84</v>
      </c>
      <c r="C160" s="2" t="s">
        <v>24</v>
      </c>
      <c r="D160" s="27">
        <v>607.5</v>
      </c>
      <c r="E160" s="3"/>
      <c r="F160" s="3"/>
      <c r="G160" s="49">
        <v>331.8</v>
      </c>
    </row>
    <row r="161" spans="1:7" s="4" customFormat="1" ht="38.25">
      <c r="A161" s="25" t="s">
        <v>85</v>
      </c>
      <c r="B161" s="20" t="s">
        <v>86</v>
      </c>
      <c r="C161" s="20" t="s">
        <v>6</v>
      </c>
      <c r="D161" s="30">
        <f>D162+D178+D187+D191+D198</f>
        <v>70235.3</v>
      </c>
      <c r="E161" s="30">
        <f>E162+E178+E187+E191+E198</f>
        <v>72346.8</v>
      </c>
      <c r="F161" s="30">
        <f>F162+F178+F187+F191+F198</f>
        <v>0</v>
      </c>
      <c r="G161" s="30">
        <f>G162+G178+G187+G191+G198</f>
        <v>67174.70000000001</v>
      </c>
    </row>
    <row r="162" spans="1:7" s="4" customFormat="1" ht="25.5">
      <c r="A162" s="25" t="s">
        <v>87</v>
      </c>
      <c r="B162" s="20" t="s">
        <v>88</v>
      </c>
      <c r="C162" s="20" t="s">
        <v>6</v>
      </c>
      <c r="D162" s="30">
        <f>D175+D163+D166+D169+D172</f>
        <v>16980.3</v>
      </c>
      <c r="E162" s="30">
        <f>E175+E163+E166+E169+E172</f>
        <v>16730</v>
      </c>
      <c r="F162" s="30">
        <f>F175+F163+F166+F169+F172</f>
        <v>0</v>
      </c>
      <c r="G162" s="30">
        <f>G175+G163+G166+G169+G172</f>
        <v>15523.900000000001</v>
      </c>
    </row>
    <row r="163" spans="1:7" s="4" customFormat="1" ht="25.5">
      <c r="A163" s="25" t="s">
        <v>387</v>
      </c>
      <c r="B163" s="20" t="s">
        <v>384</v>
      </c>
      <c r="C163" s="20"/>
      <c r="D163" s="30">
        <f aca="true" t="shared" si="18" ref="D163:G164">D164</f>
        <v>126.2</v>
      </c>
      <c r="E163" s="30">
        <f t="shared" si="18"/>
        <v>0</v>
      </c>
      <c r="F163" s="30">
        <f t="shared" si="18"/>
        <v>0</v>
      </c>
      <c r="G163" s="30">
        <f t="shared" si="18"/>
        <v>126.2</v>
      </c>
    </row>
    <row r="164" spans="1:7" s="40" customFormat="1" ht="15">
      <c r="A164" s="21" t="s">
        <v>306</v>
      </c>
      <c r="B164" s="2" t="s">
        <v>384</v>
      </c>
      <c r="C164" s="2" t="s">
        <v>305</v>
      </c>
      <c r="D164" s="27">
        <f t="shared" si="18"/>
        <v>126.2</v>
      </c>
      <c r="E164" s="27">
        <f t="shared" si="18"/>
        <v>0</v>
      </c>
      <c r="F164" s="27">
        <f t="shared" si="18"/>
        <v>0</v>
      </c>
      <c r="G164" s="27">
        <f t="shared" si="18"/>
        <v>126.2</v>
      </c>
    </row>
    <row r="165" spans="1:7" s="40" customFormat="1" ht="15">
      <c r="A165" s="21" t="s">
        <v>29</v>
      </c>
      <c r="B165" s="2" t="s">
        <v>384</v>
      </c>
      <c r="C165" s="2" t="s">
        <v>30</v>
      </c>
      <c r="D165" s="27">
        <v>126.2</v>
      </c>
      <c r="E165" s="3"/>
      <c r="F165" s="3"/>
      <c r="G165" s="49">
        <v>126.2</v>
      </c>
    </row>
    <row r="166" spans="1:7" s="4" customFormat="1" ht="25.5">
      <c r="A166" s="25" t="s">
        <v>388</v>
      </c>
      <c r="B166" s="20" t="s">
        <v>386</v>
      </c>
      <c r="C166" s="20"/>
      <c r="D166" s="30">
        <f aca="true" t="shared" si="19" ref="D166:G167">D167</f>
        <v>20.7</v>
      </c>
      <c r="E166" s="30">
        <f t="shared" si="19"/>
        <v>0</v>
      </c>
      <c r="F166" s="30">
        <f t="shared" si="19"/>
        <v>0</v>
      </c>
      <c r="G166" s="30">
        <f t="shared" si="19"/>
        <v>20.7</v>
      </c>
    </row>
    <row r="167" spans="1:7" s="40" customFormat="1" ht="15">
      <c r="A167" s="21" t="s">
        <v>306</v>
      </c>
      <c r="B167" s="2" t="s">
        <v>386</v>
      </c>
      <c r="C167" s="2" t="s">
        <v>305</v>
      </c>
      <c r="D167" s="27">
        <f t="shared" si="19"/>
        <v>20.7</v>
      </c>
      <c r="E167" s="27">
        <f t="shared" si="19"/>
        <v>0</v>
      </c>
      <c r="F167" s="27">
        <f t="shared" si="19"/>
        <v>0</v>
      </c>
      <c r="G167" s="27">
        <f t="shared" si="19"/>
        <v>20.7</v>
      </c>
    </row>
    <row r="168" spans="1:7" s="40" customFormat="1" ht="15">
      <c r="A168" s="21" t="s">
        <v>29</v>
      </c>
      <c r="B168" s="2" t="s">
        <v>386</v>
      </c>
      <c r="C168" s="2" t="s">
        <v>30</v>
      </c>
      <c r="D168" s="27">
        <v>20.7</v>
      </c>
      <c r="E168" s="3"/>
      <c r="F168" s="3"/>
      <c r="G168" s="49">
        <v>20.7</v>
      </c>
    </row>
    <row r="169" spans="1:7" s="4" customFormat="1" ht="51">
      <c r="A169" s="25" t="s">
        <v>389</v>
      </c>
      <c r="B169" s="20" t="s">
        <v>385</v>
      </c>
      <c r="C169" s="20"/>
      <c r="D169" s="30">
        <f aca="true" t="shared" si="20" ref="D169:G170">D170</f>
        <v>106.8</v>
      </c>
      <c r="E169" s="30">
        <f t="shared" si="20"/>
        <v>0</v>
      </c>
      <c r="F169" s="30">
        <f t="shared" si="20"/>
        <v>0</v>
      </c>
      <c r="G169" s="30">
        <f t="shared" si="20"/>
        <v>106.8</v>
      </c>
    </row>
    <row r="170" spans="1:7" s="40" customFormat="1" ht="15">
      <c r="A170" s="21" t="s">
        <v>306</v>
      </c>
      <c r="B170" s="2" t="s">
        <v>385</v>
      </c>
      <c r="C170" s="2" t="s">
        <v>305</v>
      </c>
      <c r="D170" s="27">
        <f t="shared" si="20"/>
        <v>106.8</v>
      </c>
      <c r="E170" s="27">
        <f t="shared" si="20"/>
        <v>0</v>
      </c>
      <c r="F170" s="27">
        <f t="shared" si="20"/>
        <v>0</v>
      </c>
      <c r="G170" s="27">
        <f t="shared" si="20"/>
        <v>106.8</v>
      </c>
    </row>
    <row r="171" spans="1:7" s="40" customFormat="1" ht="15">
      <c r="A171" s="21" t="s">
        <v>29</v>
      </c>
      <c r="B171" s="2" t="s">
        <v>385</v>
      </c>
      <c r="C171" s="2" t="s">
        <v>30</v>
      </c>
      <c r="D171" s="27">
        <v>106.8</v>
      </c>
      <c r="E171" s="3"/>
      <c r="F171" s="3"/>
      <c r="G171" s="49">
        <v>106.8</v>
      </c>
    </row>
    <row r="172" spans="1:7" s="4" customFormat="1" ht="25.5">
      <c r="A172" s="25" t="s">
        <v>426</v>
      </c>
      <c r="B172" s="20" t="s">
        <v>425</v>
      </c>
      <c r="C172" s="20"/>
      <c r="D172" s="30">
        <f aca="true" t="shared" si="21" ref="D172:G173">D173</f>
        <v>100</v>
      </c>
      <c r="E172" s="30">
        <f t="shared" si="21"/>
        <v>0</v>
      </c>
      <c r="F172" s="30">
        <f t="shared" si="21"/>
        <v>0</v>
      </c>
      <c r="G172" s="30">
        <f t="shared" si="21"/>
        <v>100</v>
      </c>
    </row>
    <row r="173" spans="1:7" s="40" customFormat="1" ht="15">
      <c r="A173" s="21" t="s">
        <v>306</v>
      </c>
      <c r="B173" s="2" t="s">
        <v>425</v>
      </c>
      <c r="C173" s="2" t="s">
        <v>305</v>
      </c>
      <c r="D173" s="27">
        <f t="shared" si="21"/>
        <v>100</v>
      </c>
      <c r="E173" s="27">
        <f t="shared" si="21"/>
        <v>0</v>
      </c>
      <c r="F173" s="27">
        <f t="shared" si="21"/>
        <v>0</v>
      </c>
      <c r="G173" s="27">
        <f t="shared" si="21"/>
        <v>100</v>
      </c>
    </row>
    <row r="174" spans="1:7" s="40" customFormat="1" ht="15">
      <c r="A174" s="21" t="s">
        <v>29</v>
      </c>
      <c r="B174" s="2" t="s">
        <v>425</v>
      </c>
      <c r="C174" s="2" t="s">
        <v>30</v>
      </c>
      <c r="D174" s="27">
        <v>100</v>
      </c>
      <c r="E174" s="3"/>
      <c r="F174" s="3"/>
      <c r="G174" s="49">
        <v>100</v>
      </c>
    </row>
    <row r="175" spans="1:7" s="4" customFormat="1" ht="25.5">
      <c r="A175" s="25" t="s">
        <v>89</v>
      </c>
      <c r="B175" s="20" t="s">
        <v>90</v>
      </c>
      <c r="C175" s="20" t="s">
        <v>6</v>
      </c>
      <c r="D175" s="30">
        <f aca="true" t="shared" si="22" ref="D175:G176">D176</f>
        <v>16626.6</v>
      </c>
      <c r="E175" s="30">
        <f t="shared" si="22"/>
        <v>16730</v>
      </c>
      <c r="F175" s="30">
        <f t="shared" si="22"/>
        <v>0</v>
      </c>
      <c r="G175" s="30">
        <f t="shared" si="22"/>
        <v>15170.2</v>
      </c>
    </row>
    <row r="176" spans="1:7" s="40" customFormat="1" ht="15">
      <c r="A176" s="21" t="s">
        <v>306</v>
      </c>
      <c r="B176" s="2" t="s">
        <v>90</v>
      </c>
      <c r="C176" s="2" t="s">
        <v>305</v>
      </c>
      <c r="D176" s="27">
        <f t="shared" si="22"/>
        <v>16626.6</v>
      </c>
      <c r="E176" s="27">
        <f t="shared" si="22"/>
        <v>16730</v>
      </c>
      <c r="F176" s="27">
        <f t="shared" si="22"/>
        <v>0</v>
      </c>
      <c r="G176" s="27">
        <f t="shared" si="22"/>
        <v>15170.2</v>
      </c>
    </row>
    <row r="177" spans="1:7" s="4" customFormat="1" ht="51">
      <c r="A177" s="21" t="s">
        <v>23</v>
      </c>
      <c r="B177" s="2" t="s">
        <v>90</v>
      </c>
      <c r="C177" s="2" t="s">
        <v>24</v>
      </c>
      <c r="D177" s="27">
        <v>16626.6</v>
      </c>
      <c r="E177" s="3">
        <v>16730</v>
      </c>
      <c r="F177" s="3"/>
      <c r="G177" s="49">
        <v>15170.2</v>
      </c>
    </row>
    <row r="178" spans="1:7" s="4" customFormat="1" ht="25.5">
      <c r="A178" s="25" t="s">
        <v>91</v>
      </c>
      <c r="B178" s="20" t="s">
        <v>92</v>
      </c>
      <c r="C178" s="20" t="s">
        <v>6</v>
      </c>
      <c r="D178" s="30">
        <f>D179+D184</f>
        <v>42932.00000000001</v>
      </c>
      <c r="E178" s="30">
        <f>E179+E184</f>
        <v>45670.600000000006</v>
      </c>
      <c r="F178" s="30">
        <f>F179+F184</f>
        <v>0</v>
      </c>
      <c r="G178" s="30">
        <f>G179+G184</f>
        <v>41676.40000000001</v>
      </c>
    </row>
    <row r="179" spans="1:7" s="4" customFormat="1" ht="25.5">
      <c r="A179" s="25" t="s">
        <v>93</v>
      </c>
      <c r="B179" s="20" t="s">
        <v>94</v>
      </c>
      <c r="C179" s="20" t="s">
        <v>6</v>
      </c>
      <c r="D179" s="30">
        <f>D182+D180</f>
        <v>41910.200000000004</v>
      </c>
      <c r="E179" s="30">
        <f>E182+E180</f>
        <v>44648.8</v>
      </c>
      <c r="F179" s="30">
        <f>F182+F180</f>
        <v>0</v>
      </c>
      <c r="G179" s="30">
        <f>G182+G180</f>
        <v>40657.100000000006</v>
      </c>
    </row>
    <row r="180" spans="1:7" s="40" customFormat="1" ht="26.25">
      <c r="A180" s="21" t="s">
        <v>311</v>
      </c>
      <c r="B180" s="2" t="s">
        <v>94</v>
      </c>
      <c r="C180" s="2" t="s">
        <v>310</v>
      </c>
      <c r="D180" s="27">
        <f>D181</f>
        <v>12.8</v>
      </c>
      <c r="E180" s="27">
        <f>E181</f>
        <v>0</v>
      </c>
      <c r="F180" s="27">
        <f>F181</f>
        <v>0</v>
      </c>
      <c r="G180" s="27">
        <f>G181</f>
        <v>12.8</v>
      </c>
    </row>
    <row r="181" spans="1:7" s="40" customFormat="1" ht="26.25">
      <c r="A181" s="21" t="s">
        <v>37</v>
      </c>
      <c r="B181" s="2" t="s">
        <v>94</v>
      </c>
      <c r="C181" s="2" t="s">
        <v>38</v>
      </c>
      <c r="D181" s="27">
        <v>12.8</v>
      </c>
      <c r="E181" s="3"/>
      <c r="F181" s="3"/>
      <c r="G181" s="49">
        <v>12.8</v>
      </c>
    </row>
    <row r="182" spans="1:7" s="40" customFormat="1" ht="15">
      <c r="A182" s="21" t="s">
        <v>306</v>
      </c>
      <c r="B182" s="2" t="s">
        <v>94</v>
      </c>
      <c r="C182" s="2" t="s">
        <v>305</v>
      </c>
      <c r="D182" s="27">
        <f>D183</f>
        <v>41897.4</v>
      </c>
      <c r="E182" s="27">
        <f>E183</f>
        <v>44648.8</v>
      </c>
      <c r="F182" s="27">
        <f>F183</f>
        <v>0</v>
      </c>
      <c r="G182" s="27">
        <f>G183</f>
        <v>40644.3</v>
      </c>
    </row>
    <row r="183" spans="1:7" s="4" customFormat="1" ht="51">
      <c r="A183" s="21" t="s">
        <v>23</v>
      </c>
      <c r="B183" s="2" t="s">
        <v>94</v>
      </c>
      <c r="C183" s="2" t="s">
        <v>24</v>
      </c>
      <c r="D183" s="27">
        <v>41897.4</v>
      </c>
      <c r="E183" s="3">
        <v>44648.8</v>
      </c>
      <c r="F183" s="3"/>
      <c r="G183" s="49">
        <v>40644.3</v>
      </c>
    </row>
    <row r="184" spans="1:7" s="4" customFormat="1" ht="14.25">
      <c r="A184" s="25" t="s">
        <v>95</v>
      </c>
      <c r="B184" s="20" t="s">
        <v>96</v>
      </c>
      <c r="C184" s="20" t="s">
        <v>6</v>
      </c>
      <c r="D184" s="30">
        <f aca="true" t="shared" si="23" ref="D184:G185">D185</f>
        <v>1021.8</v>
      </c>
      <c r="E184" s="30">
        <f t="shared" si="23"/>
        <v>1021.8</v>
      </c>
      <c r="F184" s="30">
        <f t="shared" si="23"/>
        <v>0</v>
      </c>
      <c r="G184" s="30">
        <f t="shared" si="23"/>
        <v>1019.3</v>
      </c>
    </row>
    <row r="185" spans="1:7" s="40" customFormat="1" ht="15">
      <c r="A185" s="21" t="s">
        <v>306</v>
      </c>
      <c r="B185" s="2" t="s">
        <v>96</v>
      </c>
      <c r="C185" s="2" t="s">
        <v>305</v>
      </c>
      <c r="D185" s="27">
        <f t="shared" si="23"/>
        <v>1021.8</v>
      </c>
      <c r="E185" s="27">
        <f t="shared" si="23"/>
        <v>1021.8</v>
      </c>
      <c r="F185" s="27">
        <f t="shared" si="23"/>
        <v>0</v>
      </c>
      <c r="G185" s="27">
        <f t="shared" si="23"/>
        <v>1019.3</v>
      </c>
    </row>
    <row r="186" spans="1:7" s="4" customFormat="1" ht="51">
      <c r="A186" s="21" t="s">
        <v>23</v>
      </c>
      <c r="B186" s="2" t="s">
        <v>96</v>
      </c>
      <c r="C186" s="2" t="s">
        <v>24</v>
      </c>
      <c r="D186" s="27">
        <v>1021.8</v>
      </c>
      <c r="E186" s="3">
        <v>1021.8</v>
      </c>
      <c r="F186" s="3"/>
      <c r="G186" s="49">
        <v>1019.3</v>
      </c>
    </row>
    <row r="187" spans="1:7" s="4" customFormat="1" ht="14.25">
      <c r="A187" s="25" t="s">
        <v>97</v>
      </c>
      <c r="B187" s="20" t="s">
        <v>98</v>
      </c>
      <c r="C187" s="20" t="s">
        <v>6</v>
      </c>
      <c r="D187" s="30">
        <f aca="true" t="shared" si="24" ref="D187:G189">D188</f>
        <v>30</v>
      </c>
      <c r="E187" s="30">
        <f t="shared" si="24"/>
        <v>30</v>
      </c>
      <c r="F187" s="30">
        <f t="shared" si="24"/>
        <v>0</v>
      </c>
      <c r="G187" s="30">
        <f t="shared" si="24"/>
        <v>30</v>
      </c>
    </row>
    <row r="188" spans="1:7" s="4" customFormat="1" ht="25.5">
      <c r="A188" s="25" t="s">
        <v>99</v>
      </c>
      <c r="B188" s="20" t="s">
        <v>100</v>
      </c>
      <c r="C188" s="20" t="s">
        <v>6</v>
      </c>
      <c r="D188" s="30">
        <f t="shared" si="24"/>
        <v>30</v>
      </c>
      <c r="E188" s="30">
        <f t="shared" si="24"/>
        <v>30</v>
      </c>
      <c r="F188" s="30">
        <f t="shared" si="24"/>
        <v>0</v>
      </c>
      <c r="G188" s="30">
        <f t="shared" si="24"/>
        <v>30</v>
      </c>
    </row>
    <row r="189" spans="1:7" s="40" customFormat="1" ht="15">
      <c r="A189" s="21" t="s">
        <v>306</v>
      </c>
      <c r="B189" s="2" t="s">
        <v>100</v>
      </c>
      <c r="C189" s="2" t="s">
        <v>305</v>
      </c>
      <c r="D189" s="27">
        <f t="shared" si="24"/>
        <v>30</v>
      </c>
      <c r="E189" s="27">
        <f t="shared" si="24"/>
        <v>30</v>
      </c>
      <c r="F189" s="27">
        <f t="shared" si="24"/>
        <v>0</v>
      </c>
      <c r="G189" s="27">
        <f t="shared" si="24"/>
        <v>30</v>
      </c>
    </row>
    <row r="190" spans="1:7" s="4" customFormat="1" ht="51">
      <c r="A190" s="21" t="s">
        <v>23</v>
      </c>
      <c r="B190" s="2" t="s">
        <v>100</v>
      </c>
      <c r="C190" s="2" t="s">
        <v>24</v>
      </c>
      <c r="D190" s="27">
        <v>30</v>
      </c>
      <c r="E190" s="3">
        <v>30</v>
      </c>
      <c r="F190" s="3"/>
      <c r="G190" s="49">
        <v>30</v>
      </c>
    </row>
    <row r="191" spans="1:7" s="4" customFormat="1" ht="25.5">
      <c r="A191" s="25" t="s">
        <v>101</v>
      </c>
      <c r="B191" s="20" t="s">
        <v>102</v>
      </c>
      <c r="C191" s="20" t="s">
        <v>6</v>
      </c>
      <c r="D191" s="30">
        <f>D192+D195</f>
        <v>5895.5</v>
      </c>
      <c r="E191" s="30">
        <f>E192+E195</f>
        <v>5864.7</v>
      </c>
      <c r="F191" s="30">
        <f>F192+F195</f>
        <v>0</v>
      </c>
      <c r="G191" s="30">
        <f>G192+G195</f>
        <v>5600.099999999999</v>
      </c>
    </row>
    <row r="192" spans="1:7" s="4" customFormat="1" ht="25.5">
      <c r="A192" s="25" t="s">
        <v>103</v>
      </c>
      <c r="B192" s="20" t="s">
        <v>104</v>
      </c>
      <c r="C192" s="20" t="s">
        <v>6</v>
      </c>
      <c r="D192" s="30">
        <f aca="true" t="shared" si="25" ref="D192:G193">D193</f>
        <v>5835.5</v>
      </c>
      <c r="E192" s="30">
        <f t="shared" si="25"/>
        <v>5804.7</v>
      </c>
      <c r="F192" s="30">
        <f t="shared" si="25"/>
        <v>0</v>
      </c>
      <c r="G192" s="30">
        <f t="shared" si="25"/>
        <v>5548.4</v>
      </c>
    </row>
    <row r="193" spans="1:7" s="40" customFormat="1" ht="15">
      <c r="A193" s="21" t="s">
        <v>306</v>
      </c>
      <c r="B193" s="2" t="s">
        <v>104</v>
      </c>
      <c r="C193" s="2" t="s">
        <v>305</v>
      </c>
      <c r="D193" s="27">
        <f t="shared" si="25"/>
        <v>5835.5</v>
      </c>
      <c r="E193" s="27">
        <f t="shared" si="25"/>
        <v>5804.7</v>
      </c>
      <c r="F193" s="27">
        <f t="shared" si="25"/>
        <v>0</v>
      </c>
      <c r="G193" s="27">
        <f t="shared" si="25"/>
        <v>5548.4</v>
      </c>
    </row>
    <row r="194" spans="1:7" s="4" customFormat="1" ht="51">
      <c r="A194" s="21" t="s">
        <v>23</v>
      </c>
      <c r="B194" s="2" t="s">
        <v>104</v>
      </c>
      <c r="C194" s="2" t="s">
        <v>24</v>
      </c>
      <c r="D194" s="27">
        <v>5835.5</v>
      </c>
      <c r="E194" s="3">
        <v>5804.7</v>
      </c>
      <c r="F194" s="3"/>
      <c r="G194" s="49">
        <v>5548.4</v>
      </c>
    </row>
    <row r="195" spans="1:7" s="4" customFormat="1" ht="25.5">
      <c r="A195" s="25" t="s">
        <v>105</v>
      </c>
      <c r="B195" s="20" t="s">
        <v>106</v>
      </c>
      <c r="C195" s="20" t="s">
        <v>6</v>
      </c>
      <c r="D195" s="30">
        <f aca="true" t="shared" si="26" ref="D195:G196">D196</f>
        <v>60</v>
      </c>
      <c r="E195" s="30">
        <f t="shared" si="26"/>
        <v>60</v>
      </c>
      <c r="F195" s="30">
        <f t="shared" si="26"/>
        <v>0</v>
      </c>
      <c r="G195" s="30">
        <f t="shared" si="26"/>
        <v>51.7</v>
      </c>
    </row>
    <row r="196" spans="1:7" s="40" customFormat="1" ht="26.25">
      <c r="A196" s="21" t="s">
        <v>311</v>
      </c>
      <c r="B196" s="2" t="s">
        <v>106</v>
      </c>
      <c r="C196" s="2" t="s">
        <v>310</v>
      </c>
      <c r="D196" s="27">
        <f t="shared" si="26"/>
        <v>60</v>
      </c>
      <c r="E196" s="27">
        <f t="shared" si="26"/>
        <v>60</v>
      </c>
      <c r="F196" s="27">
        <f t="shared" si="26"/>
        <v>0</v>
      </c>
      <c r="G196" s="27">
        <f t="shared" si="26"/>
        <v>51.7</v>
      </c>
    </row>
    <row r="197" spans="1:7" s="4" customFormat="1" ht="25.5">
      <c r="A197" s="21" t="s">
        <v>37</v>
      </c>
      <c r="B197" s="2" t="s">
        <v>106</v>
      </c>
      <c r="C197" s="2" t="s">
        <v>38</v>
      </c>
      <c r="D197" s="27">
        <v>60</v>
      </c>
      <c r="E197" s="3">
        <v>60</v>
      </c>
      <c r="F197" s="3"/>
      <c r="G197" s="49">
        <v>51.7</v>
      </c>
    </row>
    <row r="198" spans="1:7" s="4" customFormat="1" ht="25.5">
      <c r="A198" s="25" t="s">
        <v>69</v>
      </c>
      <c r="B198" s="20" t="s">
        <v>107</v>
      </c>
      <c r="C198" s="20" t="s">
        <v>6</v>
      </c>
      <c r="D198" s="30">
        <f>D199</f>
        <v>4397.5</v>
      </c>
      <c r="E198" s="30">
        <f>E199</f>
        <v>4051.5</v>
      </c>
      <c r="F198" s="30">
        <f>F199</f>
        <v>0</v>
      </c>
      <c r="G198" s="30">
        <f>G199</f>
        <v>4344.299999999999</v>
      </c>
    </row>
    <row r="199" spans="1:7" s="4" customFormat="1" ht="51">
      <c r="A199" s="25" t="s">
        <v>377</v>
      </c>
      <c r="B199" s="20" t="s">
        <v>108</v>
      </c>
      <c r="C199" s="20" t="s">
        <v>6</v>
      </c>
      <c r="D199" s="30">
        <f>D200+D202+D205</f>
        <v>4397.5</v>
      </c>
      <c r="E199" s="30">
        <f>E200+E202+E205</f>
        <v>4051.5</v>
      </c>
      <c r="F199" s="30">
        <f>F200+F202+F205</f>
        <v>0</v>
      </c>
      <c r="G199" s="30">
        <f>G200+G202+G205</f>
        <v>4344.299999999999</v>
      </c>
    </row>
    <row r="200" spans="1:7" s="40" customFormat="1" ht="15">
      <c r="A200" s="21" t="s">
        <v>313</v>
      </c>
      <c r="B200" s="2" t="s">
        <v>108</v>
      </c>
      <c r="C200" s="2" t="s">
        <v>312</v>
      </c>
      <c r="D200" s="27">
        <f>D201</f>
        <v>3818.5</v>
      </c>
      <c r="E200" s="27">
        <f>E201</f>
        <v>3631</v>
      </c>
      <c r="F200" s="27">
        <f>F201</f>
        <v>0</v>
      </c>
      <c r="G200" s="27">
        <f>G201</f>
        <v>3811.5</v>
      </c>
    </row>
    <row r="201" spans="1:7" s="4" customFormat="1" ht="25.5">
      <c r="A201" s="21" t="s">
        <v>52</v>
      </c>
      <c r="B201" s="2" t="s">
        <v>108</v>
      </c>
      <c r="C201" s="2" t="s">
        <v>53</v>
      </c>
      <c r="D201" s="27">
        <v>3818.5</v>
      </c>
      <c r="E201" s="3">
        <v>3631</v>
      </c>
      <c r="F201" s="3"/>
      <c r="G201" s="49">
        <v>3811.5</v>
      </c>
    </row>
    <row r="202" spans="1:7" s="4" customFormat="1" ht="25.5">
      <c r="A202" s="21" t="s">
        <v>311</v>
      </c>
      <c r="B202" s="2" t="s">
        <v>108</v>
      </c>
      <c r="C202" s="2" t="s">
        <v>310</v>
      </c>
      <c r="D202" s="27">
        <f>D203+D204</f>
        <v>560.2</v>
      </c>
      <c r="E202" s="27">
        <f>E203+E204</f>
        <v>410</v>
      </c>
      <c r="F202" s="27">
        <f>F203+F204</f>
        <v>0</v>
      </c>
      <c r="G202" s="27">
        <f>G203+G204</f>
        <v>514.9</v>
      </c>
    </row>
    <row r="203" spans="1:7" s="4" customFormat="1" ht="25.5">
      <c r="A203" s="21" t="s">
        <v>65</v>
      </c>
      <c r="B203" s="2" t="s">
        <v>108</v>
      </c>
      <c r="C203" s="2" t="s">
        <v>66</v>
      </c>
      <c r="D203" s="27">
        <v>133</v>
      </c>
      <c r="E203" s="3">
        <v>77</v>
      </c>
      <c r="F203" s="3"/>
      <c r="G203" s="49">
        <v>117.2</v>
      </c>
    </row>
    <row r="204" spans="1:7" s="4" customFormat="1" ht="25.5">
      <c r="A204" s="21" t="s">
        <v>37</v>
      </c>
      <c r="B204" s="2" t="s">
        <v>108</v>
      </c>
      <c r="C204" s="2" t="s">
        <v>38</v>
      </c>
      <c r="D204" s="27">
        <v>427.2</v>
      </c>
      <c r="E204" s="3">
        <v>333</v>
      </c>
      <c r="F204" s="3"/>
      <c r="G204" s="49">
        <v>397.7</v>
      </c>
    </row>
    <row r="205" spans="1:7" s="4" customFormat="1" ht="14.25">
      <c r="A205" s="21" t="s">
        <v>315</v>
      </c>
      <c r="B205" s="2" t="s">
        <v>108</v>
      </c>
      <c r="C205" s="2" t="s">
        <v>314</v>
      </c>
      <c r="D205" s="27">
        <f>D206</f>
        <v>18.8</v>
      </c>
      <c r="E205" s="27">
        <f>E206</f>
        <v>10.5</v>
      </c>
      <c r="F205" s="27">
        <f>F206</f>
        <v>0</v>
      </c>
      <c r="G205" s="27">
        <f>G206</f>
        <v>17.9</v>
      </c>
    </row>
    <row r="206" spans="1:7" s="4" customFormat="1" ht="14.25">
      <c r="A206" s="21" t="s">
        <v>44</v>
      </c>
      <c r="B206" s="2" t="s">
        <v>108</v>
      </c>
      <c r="C206" s="2" t="s">
        <v>45</v>
      </c>
      <c r="D206" s="27">
        <v>18.8</v>
      </c>
      <c r="E206" s="3">
        <v>10.5</v>
      </c>
      <c r="F206" s="3"/>
      <c r="G206" s="49">
        <v>17.9</v>
      </c>
    </row>
    <row r="207" spans="1:7" s="4" customFormat="1" ht="38.25">
      <c r="A207" s="25" t="s">
        <v>111</v>
      </c>
      <c r="B207" s="20" t="s">
        <v>112</v>
      </c>
      <c r="C207" s="20" t="s">
        <v>6</v>
      </c>
      <c r="D207" s="30">
        <f>D208+D244+D248+D263</f>
        <v>43281.9</v>
      </c>
      <c r="E207" s="30">
        <f>E208+E244+E248+E263</f>
        <v>43918.600000000006</v>
      </c>
      <c r="F207" s="30">
        <f>F208+F244+F248+F263</f>
        <v>0</v>
      </c>
      <c r="G207" s="30">
        <f>G208+G244+G248+G263</f>
        <v>42530.700000000004</v>
      </c>
    </row>
    <row r="208" spans="1:7" s="4" customFormat="1" ht="14.25">
      <c r="A208" s="25" t="s">
        <v>113</v>
      </c>
      <c r="B208" s="20" t="s">
        <v>114</v>
      </c>
      <c r="C208" s="20" t="s">
        <v>6</v>
      </c>
      <c r="D208" s="30">
        <f>D209+D212+D215+D224+D229+D235+D238+D241</f>
        <v>27064.4</v>
      </c>
      <c r="E208" s="30">
        <f>E209+E212+E215+E224+E229+E235+E238+E241</f>
        <v>29199.500000000004</v>
      </c>
      <c r="F208" s="30">
        <f>F209+F212+F215+F224+F229+F235+F238+F241</f>
        <v>0</v>
      </c>
      <c r="G208" s="30">
        <f>G209+G212+G215+G224+G229+G235+G238+G241</f>
        <v>26509.7</v>
      </c>
    </row>
    <row r="209" spans="1:7" s="4" customFormat="1" ht="25.5">
      <c r="A209" s="25" t="s">
        <v>115</v>
      </c>
      <c r="B209" s="20" t="s">
        <v>116</v>
      </c>
      <c r="C209" s="20" t="s">
        <v>6</v>
      </c>
      <c r="D209" s="30">
        <f aca="true" t="shared" si="27" ref="D209:G210">D210</f>
        <v>3613.7</v>
      </c>
      <c r="E209" s="30">
        <f t="shared" si="27"/>
        <v>3870.3</v>
      </c>
      <c r="F209" s="30">
        <f t="shared" si="27"/>
        <v>0</v>
      </c>
      <c r="G209" s="30">
        <f t="shared" si="27"/>
        <v>3566.8</v>
      </c>
    </row>
    <row r="210" spans="1:7" s="40" customFormat="1" ht="15">
      <c r="A210" s="21" t="s">
        <v>326</v>
      </c>
      <c r="B210" s="2" t="s">
        <v>116</v>
      </c>
      <c r="C210" s="2" t="s">
        <v>325</v>
      </c>
      <c r="D210" s="27">
        <f t="shared" si="27"/>
        <v>3613.7</v>
      </c>
      <c r="E210" s="27">
        <f t="shared" si="27"/>
        <v>3870.3</v>
      </c>
      <c r="F210" s="27">
        <f t="shared" si="27"/>
        <v>0</v>
      </c>
      <c r="G210" s="27">
        <f t="shared" si="27"/>
        <v>3566.8</v>
      </c>
    </row>
    <row r="211" spans="1:7" s="4" customFormat="1" ht="25.5">
      <c r="A211" s="21" t="s">
        <v>117</v>
      </c>
      <c r="B211" s="2" t="s">
        <v>116</v>
      </c>
      <c r="C211" s="2" t="s">
        <v>118</v>
      </c>
      <c r="D211" s="27">
        <v>3613.7</v>
      </c>
      <c r="E211" s="3">
        <v>3870.3</v>
      </c>
      <c r="F211" s="3"/>
      <c r="G211" s="49">
        <v>3566.8</v>
      </c>
    </row>
    <row r="212" spans="1:7" s="4" customFormat="1" ht="25.5">
      <c r="A212" s="25" t="s">
        <v>119</v>
      </c>
      <c r="B212" s="20" t="s">
        <v>120</v>
      </c>
      <c r="C212" s="20" t="s">
        <v>6</v>
      </c>
      <c r="D212" s="30">
        <f aca="true" t="shared" si="28" ref="D212:G213">D213</f>
        <v>10565.2</v>
      </c>
      <c r="E212" s="30">
        <f t="shared" si="28"/>
        <v>12773.7</v>
      </c>
      <c r="F212" s="30">
        <f t="shared" si="28"/>
        <v>0</v>
      </c>
      <c r="G212" s="30">
        <f t="shared" si="28"/>
        <v>10480.6</v>
      </c>
    </row>
    <row r="213" spans="1:7" s="40" customFormat="1" ht="15">
      <c r="A213" s="21" t="s">
        <v>326</v>
      </c>
      <c r="B213" s="2" t="s">
        <v>120</v>
      </c>
      <c r="C213" s="2" t="s">
        <v>325</v>
      </c>
      <c r="D213" s="27">
        <f t="shared" si="28"/>
        <v>10565.2</v>
      </c>
      <c r="E213" s="27">
        <f t="shared" si="28"/>
        <v>12773.7</v>
      </c>
      <c r="F213" s="27">
        <f t="shared" si="28"/>
        <v>0</v>
      </c>
      <c r="G213" s="27">
        <f t="shared" si="28"/>
        <v>10480.6</v>
      </c>
    </row>
    <row r="214" spans="1:7" s="4" customFormat="1" ht="25.5">
      <c r="A214" s="21" t="s">
        <v>117</v>
      </c>
      <c r="B214" s="2" t="s">
        <v>120</v>
      </c>
      <c r="C214" s="2" t="s">
        <v>118</v>
      </c>
      <c r="D214" s="27">
        <v>10565.2</v>
      </c>
      <c r="E214" s="3">
        <v>12773.7</v>
      </c>
      <c r="F214" s="3"/>
      <c r="G214" s="49">
        <v>10480.6</v>
      </c>
    </row>
    <row r="215" spans="1:7" s="4" customFormat="1" ht="25.5">
      <c r="A215" s="25" t="s">
        <v>121</v>
      </c>
      <c r="B215" s="20" t="s">
        <v>122</v>
      </c>
      <c r="C215" s="20" t="s">
        <v>6</v>
      </c>
      <c r="D215" s="30">
        <f>D216+D218+D220+D222</f>
        <v>9211.6</v>
      </c>
      <c r="E215" s="30">
        <f>E216+E218+E220+E222</f>
        <v>8775.4</v>
      </c>
      <c r="F215" s="30">
        <f>F216+F218+F220+F222</f>
        <v>0</v>
      </c>
      <c r="G215" s="30">
        <f>G216+G218+G220+G222</f>
        <v>9109.599999999999</v>
      </c>
    </row>
    <row r="216" spans="1:7" s="40" customFormat="1" ht="26.25">
      <c r="A216" s="21" t="s">
        <v>328</v>
      </c>
      <c r="B216" s="2" t="s">
        <v>122</v>
      </c>
      <c r="C216" s="2" t="s">
        <v>327</v>
      </c>
      <c r="D216" s="27">
        <f>D217</f>
        <v>360.7</v>
      </c>
      <c r="E216" s="27">
        <f>E217</f>
        <v>371.4</v>
      </c>
      <c r="F216" s="27">
        <f>F217</f>
        <v>0</v>
      </c>
      <c r="G216" s="27">
        <f>G217</f>
        <v>360.6</v>
      </c>
    </row>
    <row r="217" spans="1:7" s="4" customFormat="1" ht="25.5">
      <c r="A217" s="21" t="s">
        <v>123</v>
      </c>
      <c r="B217" s="2" t="s">
        <v>122</v>
      </c>
      <c r="C217" s="2" t="s">
        <v>124</v>
      </c>
      <c r="D217" s="27">
        <v>360.7</v>
      </c>
      <c r="E217" s="3">
        <v>371.4</v>
      </c>
      <c r="F217" s="3"/>
      <c r="G217" s="49">
        <v>360.6</v>
      </c>
    </row>
    <row r="218" spans="1:7" s="4" customFormat="1" ht="25.5">
      <c r="A218" s="21" t="s">
        <v>311</v>
      </c>
      <c r="B218" s="2" t="s">
        <v>122</v>
      </c>
      <c r="C218" s="2" t="s">
        <v>310</v>
      </c>
      <c r="D218" s="27">
        <f>D219</f>
        <v>27.7</v>
      </c>
      <c r="E218" s="27">
        <f>E219</f>
        <v>17</v>
      </c>
      <c r="F218" s="27">
        <f>F219</f>
        <v>0</v>
      </c>
      <c r="G218" s="27">
        <f>G219</f>
        <v>27.7</v>
      </c>
    </row>
    <row r="219" spans="1:7" s="4" customFormat="1" ht="25.5">
      <c r="A219" s="21" t="s">
        <v>37</v>
      </c>
      <c r="B219" s="2" t="s">
        <v>122</v>
      </c>
      <c r="C219" s="2" t="s">
        <v>38</v>
      </c>
      <c r="D219" s="27">
        <v>27.7</v>
      </c>
      <c r="E219" s="3">
        <v>17</v>
      </c>
      <c r="F219" s="3"/>
      <c r="G219" s="49">
        <v>27.7</v>
      </c>
    </row>
    <row r="220" spans="1:7" s="4" customFormat="1" ht="25.5">
      <c r="A220" s="21" t="s">
        <v>304</v>
      </c>
      <c r="B220" s="2" t="s">
        <v>122</v>
      </c>
      <c r="C220" s="2" t="s">
        <v>303</v>
      </c>
      <c r="D220" s="27">
        <f>D221</f>
        <v>4410.1</v>
      </c>
      <c r="E220" s="27">
        <f>E221</f>
        <v>4631.2</v>
      </c>
      <c r="F220" s="27">
        <f>F221</f>
        <v>0</v>
      </c>
      <c r="G220" s="27">
        <f>G221</f>
        <v>4372.4</v>
      </c>
    </row>
    <row r="221" spans="1:7" s="4" customFormat="1" ht="25.5">
      <c r="A221" s="21" t="s">
        <v>27</v>
      </c>
      <c r="B221" s="2" t="s">
        <v>122</v>
      </c>
      <c r="C221" s="2" t="s">
        <v>28</v>
      </c>
      <c r="D221" s="27">
        <v>4410.1</v>
      </c>
      <c r="E221" s="3">
        <v>4631.2</v>
      </c>
      <c r="F221" s="3"/>
      <c r="G221" s="49">
        <v>4372.4</v>
      </c>
    </row>
    <row r="222" spans="1:7" s="4" customFormat="1" ht="14.25">
      <c r="A222" s="21" t="s">
        <v>306</v>
      </c>
      <c r="B222" s="2" t="s">
        <v>122</v>
      </c>
      <c r="C222" s="2" t="s">
        <v>305</v>
      </c>
      <c r="D222" s="27">
        <f>D223</f>
        <v>4413.1</v>
      </c>
      <c r="E222" s="27">
        <f>E223</f>
        <v>3755.8</v>
      </c>
      <c r="F222" s="27">
        <f>F223</f>
        <v>0</v>
      </c>
      <c r="G222" s="27">
        <f>G223</f>
        <v>4348.9</v>
      </c>
    </row>
    <row r="223" spans="1:7" s="4" customFormat="1" ht="14.25">
      <c r="A223" s="21" t="s">
        <v>29</v>
      </c>
      <c r="B223" s="2" t="s">
        <v>122</v>
      </c>
      <c r="C223" s="2" t="s">
        <v>30</v>
      </c>
      <c r="D223" s="27">
        <v>4413.1</v>
      </c>
      <c r="E223" s="3">
        <v>3755.8</v>
      </c>
      <c r="F223" s="3"/>
      <c r="G223" s="49">
        <v>4348.9</v>
      </c>
    </row>
    <row r="224" spans="1:7" s="4" customFormat="1" ht="25.5">
      <c r="A224" s="25" t="s">
        <v>125</v>
      </c>
      <c r="B224" s="20" t="s">
        <v>126</v>
      </c>
      <c r="C224" s="20" t="s">
        <v>6</v>
      </c>
      <c r="D224" s="30">
        <f>D225+D227</f>
        <v>151.4</v>
      </c>
      <c r="E224" s="30">
        <f>E225+E227</f>
        <v>151.4</v>
      </c>
      <c r="F224" s="30">
        <f>F225+F227</f>
        <v>0</v>
      </c>
      <c r="G224" s="30">
        <f>G225+G227</f>
        <v>137</v>
      </c>
    </row>
    <row r="225" spans="1:7" s="40" customFormat="1" ht="26.25">
      <c r="A225" s="21" t="s">
        <v>328</v>
      </c>
      <c r="B225" s="2" t="s">
        <v>126</v>
      </c>
      <c r="C225" s="2" t="s">
        <v>327</v>
      </c>
      <c r="D225" s="27">
        <f>D226</f>
        <v>144.8</v>
      </c>
      <c r="E225" s="27">
        <f>E226</f>
        <v>144.8</v>
      </c>
      <c r="F225" s="27">
        <f>F226</f>
        <v>0</v>
      </c>
      <c r="G225" s="27">
        <f>G226</f>
        <v>130.4</v>
      </c>
    </row>
    <row r="226" spans="1:7" s="4" customFormat="1" ht="25.5">
      <c r="A226" s="21" t="s">
        <v>123</v>
      </c>
      <c r="B226" s="2" t="s">
        <v>126</v>
      </c>
      <c r="C226" s="2" t="s">
        <v>124</v>
      </c>
      <c r="D226" s="27">
        <v>144.8</v>
      </c>
      <c r="E226" s="3">
        <v>144.8</v>
      </c>
      <c r="F226" s="3"/>
      <c r="G226" s="49">
        <v>130.4</v>
      </c>
    </row>
    <row r="227" spans="1:7" s="4" customFormat="1" ht="25.5">
      <c r="A227" s="21" t="s">
        <v>311</v>
      </c>
      <c r="B227" s="2" t="s">
        <v>126</v>
      </c>
      <c r="C227" s="2" t="s">
        <v>310</v>
      </c>
      <c r="D227" s="27">
        <f>D228</f>
        <v>6.6</v>
      </c>
      <c r="E227" s="27">
        <f>E228</f>
        <v>6.6</v>
      </c>
      <c r="F227" s="27">
        <f>F228</f>
        <v>0</v>
      </c>
      <c r="G227" s="27">
        <f>G228</f>
        <v>6.6</v>
      </c>
    </row>
    <row r="228" spans="1:7" s="4" customFormat="1" ht="25.5">
      <c r="A228" s="21" t="s">
        <v>37</v>
      </c>
      <c r="B228" s="2" t="s">
        <v>126</v>
      </c>
      <c r="C228" s="2" t="s">
        <v>38</v>
      </c>
      <c r="D228" s="27">
        <v>6.6</v>
      </c>
      <c r="E228" s="3">
        <v>6.6</v>
      </c>
      <c r="F228" s="3"/>
      <c r="G228" s="49">
        <v>6.6</v>
      </c>
    </row>
    <row r="229" spans="1:7" s="4" customFormat="1" ht="25.5">
      <c r="A229" s="25" t="s">
        <v>127</v>
      </c>
      <c r="B229" s="20" t="s">
        <v>128</v>
      </c>
      <c r="C229" s="20" t="s">
        <v>6</v>
      </c>
      <c r="D229" s="30">
        <f>D230+D232</f>
        <v>2202.2</v>
      </c>
      <c r="E229" s="30">
        <f>E230+E232</f>
        <v>2196.2000000000003</v>
      </c>
      <c r="F229" s="30">
        <f>F230+F232</f>
        <v>0</v>
      </c>
      <c r="G229" s="30">
        <f>G230+G232</f>
        <v>2202.2</v>
      </c>
    </row>
    <row r="230" spans="1:7" s="40" customFormat="1" ht="26.25">
      <c r="A230" s="21" t="s">
        <v>328</v>
      </c>
      <c r="B230" s="2" t="s">
        <v>128</v>
      </c>
      <c r="C230" s="2" t="s">
        <v>327</v>
      </c>
      <c r="D230" s="27">
        <f>D231</f>
        <v>2042.8</v>
      </c>
      <c r="E230" s="27">
        <f>E231</f>
        <v>2105.8</v>
      </c>
      <c r="F230" s="27">
        <f>F231</f>
        <v>0</v>
      </c>
      <c r="G230" s="27">
        <f>G231</f>
        <v>2042.8</v>
      </c>
    </row>
    <row r="231" spans="1:7" s="4" customFormat="1" ht="25.5">
      <c r="A231" s="21" t="s">
        <v>123</v>
      </c>
      <c r="B231" s="2" t="s">
        <v>128</v>
      </c>
      <c r="C231" s="2" t="s">
        <v>124</v>
      </c>
      <c r="D231" s="27">
        <v>2042.8</v>
      </c>
      <c r="E231" s="3">
        <v>2105.8</v>
      </c>
      <c r="F231" s="3"/>
      <c r="G231" s="49">
        <v>2042.8</v>
      </c>
    </row>
    <row r="232" spans="1:7" s="4" customFormat="1" ht="25.5">
      <c r="A232" s="21" t="s">
        <v>311</v>
      </c>
      <c r="B232" s="2" t="s">
        <v>128</v>
      </c>
      <c r="C232" s="2" t="s">
        <v>310</v>
      </c>
      <c r="D232" s="27">
        <f>D233+D234</f>
        <v>159.4</v>
      </c>
      <c r="E232" s="27">
        <f>E233+E234</f>
        <v>90.4</v>
      </c>
      <c r="F232" s="27">
        <f>F233+F234</f>
        <v>0</v>
      </c>
      <c r="G232" s="27">
        <f>G233+G234</f>
        <v>159.4</v>
      </c>
    </row>
    <row r="233" spans="1:7" s="4" customFormat="1" ht="25.5">
      <c r="A233" s="21" t="s">
        <v>65</v>
      </c>
      <c r="B233" s="2" t="s">
        <v>128</v>
      </c>
      <c r="C233" s="2" t="s">
        <v>66</v>
      </c>
      <c r="D233" s="27">
        <v>24.8</v>
      </c>
      <c r="E233" s="3">
        <v>14</v>
      </c>
      <c r="F233" s="3"/>
      <c r="G233" s="49">
        <v>24.8</v>
      </c>
    </row>
    <row r="234" spans="1:7" s="4" customFormat="1" ht="25.5">
      <c r="A234" s="21" t="s">
        <v>37</v>
      </c>
      <c r="B234" s="2" t="s">
        <v>128</v>
      </c>
      <c r="C234" s="2" t="s">
        <v>38</v>
      </c>
      <c r="D234" s="27">
        <v>134.6</v>
      </c>
      <c r="E234" s="3">
        <v>76.4</v>
      </c>
      <c r="F234" s="3"/>
      <c r="G234" s="49">
        <v>134.6</v>
      </c>
    </row>
    <row r="235" spans="1:7" s="4" customFormat="1" ht="51">
      <c r="A235" s="25" t="s">
        <v>131</v>
      </c>
      <c r="B235" s="20" t="s">
        <v>132</v>
      </c>
      <c r="C235" s="20" t="s">
        <v>6</v>
      </c>
      <c r="D235" s="30">
        <f aca="true" t="shared" si="29" ref="D235:G236">D236</f>
        <v>781</v>
      </c>
      <c r="E235" s="30">
        <f t="shared" si="29"/>
        <v>781</v>
      </c>
      <c r="F235" s="30">
        <f t="shared" si="29"/>
        <v>0</v>
      </c>
      <c r="G235" s="30">
        <f t="shared" si="29"/>
        <v>781</v>
      </c>
    </row>
    <row r="236" spans="1:7" s="40" customFormat="1" ht="26.25">
      <c r="A236" s="21" t="s">
        <v>304</v>
      </c>
      <c r="B236" s="2" t="s">
        <v>132</v>
      </c>
      <c r="C236" s="2" t="s">
        <v>303</v>
      </c>
      <c r="D236" s="27">
        <f t="shared" si="29"/>
        <v>781</v>
      </c>
      <c r="E236" s="27">
        <f t="shared" si="29"/>
        <v>781</v>
      </c>
      <c r="F236" s="27">
        <f t="shared" si="29"/>
        <v>0</v>
      </c>
      <c r="G236" s="27">
        <f t="shared" si="29"/>
        <v>781</v>
      </c>
    </row>
    <row r="237" spans="1:7" s="4" customFormat="1" ht="14.25">
      <c r="A237" s="21" t="s">
        <v>133</v>
      </c>
      <c r="B237" s="2" t="s">
        <v>132</v>
      </c>
      <c r="C237" s="2" t="s">
        <v>134</v>
      </c>
      <c r="D237" s="27">
        <v>781</v>
      </c>
      <c r="E237" s="3">
        <v>781</v>
      </c>
      <c r="F237" s="3"/>
      <c r="G237" s="49">
        <v>781</v>
      </c>
    </row>
    <row r="238" spans="1:7" s="4" customFormat="1" ht="25.5">
      <c r="A238" s="25" t="s">
        <v>137</v>
      </c>
      <c r="B238" s="20" t="s">
        <v>138</v>
      </c>
      <c r="C238" s="20" t="s">
        <v>6</v>
      </c>
      <c r="D238" s="30">
        <f aca="true" t="shared" si="30" ref="D238:G239">D239</f>
        <v>240</v>
      </c>
      <c r="E238" s="30">
        <f t="shared" si="30"/>
        <v>240</v>
      </c>
      <c r="F238" s="30">
        <f t="shared" si="30"/>
        <v>0</v>
      </c>
      <c r="G238" s="30">
        <f t="shared" si="30"/>
        <v>0</v>
      </c>
    </row>
    <row r="239" spans="1:7" s="40" customFormat="1" ht="15">
      <c r="A239" s="21" t="s">
        <v>326</v>
      </c>
      <c r="B239" s="2" t="s">
        <v>138</v>
      </c>
      <c r="C239" s="2" t="s">
        <v>325</v>
      </c>
      <c r="D239" s="27">
        <f t="shared" si="30"/>
        <v>240</v>
      </c>
      <c r="E239" s="27">
        <f t="shared" si="30"/>
        <v>240</v>
      </c>
      <c r="F239" s="27">
        <f t="shared" si="30"/>
        <v>0</v>
      </c>
      <c r="G239" s="27">
        <f t="shared" si="30"/>
        <v>0</v>
      </c>
    </row>
    <row r="240" spans="1:7" s="4" customFormat="1" ht="25.5">
      <c r="A240" s="21" t="s">
        <v>117</v>
      </c>
      <c r="B240" s="2" t="s">
        <v>138</v>
      </c>
      <c r="C240" s="2" t="s">
        <v>118</v>
      </c>
      <c r="D240" s="27">
        <v>240</v>
      </c>
      <c r="E240" s="3">
        <v>240</v>
      </c>
      <c r="F240" s="3"/>
      <c r="G240" s="49">
        <v>0</v>
      </c>
    </row>
    <row r="241" spans="1:7" s="4" customFormat="1" ht="25.5">
      <c r="A241" s="25" t="s">
        <v>135</v>
      </c>
      <c r="B241" s="20" t="s">
        <v>136</v>
      </c>
      <c r="C241" s="20" t="s">
        <v>6</v>
      </c>
      <c r="D241" s="30">
        <f aca="true" t="shared" si="31" ref="D241:G242">D242</f>
        <v>299.3</v>
      </c>
      <c r="E241" s="30">
        <f t="shared" si="31"/>
        <v>411.5</v>
      </c>
      <c r="F241" s="30">
        <f t="shared" si="31"/>
        <v>0</v>
      </c>
      <c r="G241" s="30">
        <f t="shared" si="31"/>
        <v>232.5</v>
      </c>
    </row>
    <row r="242" spans="1:7" s="40" customFormat="1" ht="26.25">
      <c r="A242" s="21" t="s">
        <v>304</v>
      </c>
      <c r="B242" s="2" t="s">
        <v>136</v>
      </c>
      <c r="C242" s="2" t="s">
        <v>303</v>
      </c>
      <c r="D242" s="27">
        <f t="shared" si="31"/>
        <v>299.3</v>
      </c>
      <c r="E242" s="27">
        <f t="shared" si="31"/>
        <v>411.5</v>
      </c>
      <c r="F242" s="27">
        <f t="shared" si="31"/>
        <v>0</v>
      </c>
      <c r="G242" s="27">
        <f t="shared" si="31"/>
        <v>232.5</v>
      </c>
    </row>
    <row r="243" spans="1:7" s="4" customFormat="1" ht="25.5">
      <c r="A243" s="21" t="s">
        <v>27</v>
      </c>
      <c r="B243" s="2" t="s">
        <v>136</v>
      </c>
      <c r="C243" s="2" t="s">
        <v>28</v>
      </c>
      <c r="D243" s="27">
        <v>299.3</v>
      </c>
      <c r="E243" s="3">
        <v>411.5</v>
      </c>
      <c r="F243" s="3"/>
      <c r="G243" s="49">
        <v>232.5</v>
      </c>
    </row>
    <row r="244" spans="1:7" s="4" customFormat="1" ht="25.5">
      <c r="A244" s="25" t="s">
        <v>139</v>
      </c>
      <c r="B244" s="20" t="s">
        <v>140</v>
      </c>
      <c r="C244" s="20" t="s">
        <v>6</v>
      </c>
      <c r="D244" s="30">
        <f aca="true" t="shared" si="32" ref="D244:G246">D245</f>
        <v>127.6</v>
      </c>
      <c r="E244" s="30">
        <f t="shared" si="32"/>
        <v>60</v>
      </c>
      <c r="F244" s="30">
        <f t="shared" si="32"/>
        <v>0</v>
      </c>
      <c r="G244" s="30">
        <f t="shared" si="32"/>
        <v>127.6</v>
      </c>
    </row>
    <row r="245" spans="1:7" s="4" customFormat="1" ht="38.25">
      <c r="A245" s="25" t="s">
        <v>141</v>
      </c>
      <c r="B245" s="20" t="s">
        <v>142</v>
      </c>
      <c r="C245" s="20" t="s">
        <v>6</v>
      </c>
      <c r="D245" s="30">
        <f t="shared" si="32"/>
        <v>127.6</v>
      </c>
      <c r="E245" s="30">
        <f t="shared" si="32"/>
        <v>60</v>
      </c>
      <c r="F245" s="30">
        <f t="shared" si="32"/>
        <v>0</v>
      </c>
      <c r="G245" s="30">
        <f t="shared" si="32"/>
        <v>127.6</v>
      </c>
    </row>
    <row r="246" spans="1:7" s="40" customFormat="1" ht="26.25">
      <c r="A246" s="21" t="s">
        <v>311</v>
      </c>
      <c r="B246" s="2" t="s">
        <v>142</v>
      </c>
      <c r="C246" s="2" t="s">
        <v>310</v>
      </c>
      <c r="D246" s="27">
        <f t="shared" si="32"/>
        <v>127.6</v>
      </c>
      <c r="E246" s="27">
        <f t="shared" si="32"/>
        <v>60</v>
      </c>
      <c r="F246" s="27">
        <f t="shared" si="32"/>
        <v>0</v>
      </c>
      <c r="G246" s="27">
        <f t="shared" si="32"/>
        <v>127.6</v>
      </c>
    </row>
    <row r="247" spans="1:7" s="4" customFormat="1" ht="25.5">
      <c r="A247" s="21" t="s">
        <v>37</v>
      </c>
      <c r="B247" s="2" t="s">
        <v>142</v>
      </c>
      <c r="C247" s="2" t="s">
        <v>38</v>
      </c>
      <c r="D247" s="27">
        <v>127.6</v>
      </c>
      <c r="E247" s="3">
        <v>60</v>
      </c>
      <c r="F247" s="3"/>
      <c r="G247" s="49">
        <v>127.6</v>
      </c>
    </row>
    <row r="248" spans="1:7" s="4" customFormat="1" ht="25.5">
      <c r="A248" s="25" t="s">
        <v>143</v>
      </c>
      <c r="B248" s="20" t="s">
        <v>144</v>
      </c>
      <c r="C248" s="20" t="s">
        <v>6</v>
      </c>
      <c r="D248" s="30">
        <f>D249+D252+D255+D260</f>
        <v>10479.6</v>
      </c>
      <c r="E248" s="30">
        <f>E249+E252+E255+E260</f>
        <v>9565.3</v>
      </c>
      <c r="F248" s="30">
        <f>F249+F252+F255+F260</f>
        <v>0</v>
      </c>
      <c r="G248" s="30">
        <f>G249+G252+G255+G260</f>
        <v>10471.1</v>
      </c>
    </row>
    <row r="249" spans="1:7" s="4" customFormat="1" ht="165.75">
      <c r="A249" s="25" t="s">
        <v>145</v>
      </c>
      <c r="B249" s="20" t="s">
        <v>146</v>
      </c>
      <c r="C249" s="20" t="s">
        <v>6</v>
      </c>
      <c r="D249" s="30">
        <f aca="true" t="shared" si="33" ref="D249:G250">D250</f>
        <v>3</v>
      </c>
      <c r="E249" s="30">
        <f t="shared" si="33"/>
        <v>6</v>
      </c>
      <c r="F249" s="30">
        <f t="shared" si="33"/>
        <v>0</v>
      </c>
      <c r="G249" s="30">
        <f t="shared" si="33"/>
        <v>3</v>
      </c>
    </row>
    <row r="250" spans="1:7" s="40" customFormat="1" ht="26.25">
      <c r="A250" s="21" t="s">
        <v>328</v>
      </c>
      <c r="B250" s="2" t="s">
        <v>146</v>
      </c>
      <c r="C250" s="2" t="s">
        <v>327</v>
      </c>
      <c r="D250" s="27">
        <f t="shared" si="33"/>
        <v>3</v>
      </c>
      <c r="E250" s="27">
        <f t="shared" si="33"/>
        <v>6</v>
      </c>
      <c r="F250" s="27">
        <f t="shared" si="33"/>
        <v>0</v>
      </c>
      <c r="G250" s="27">
        <f t="shared" si="33"/>
        <v>3</v>
      </c>
    </row>
    <row r="251" spans="1:7" s="4" customFormat="1" ht="25.5">
      <c r="A251" s="21" t="s">
        <v>123</v>
      </c>
      <c r="B251" s="2" t="s">
        <v>146</v>
      </c>
      <c r="C251" s="2" t="s">
        <v>124</v>
      </c>
      <c r="D251" s="27">
        <v>3</v>
      </c>
      <c r="E251" s="3">
        <v>6</v>
      </c>
      <c r="F251" s="3"/>
      <c r="G251" s="49">
        <v>3</v>
      </c>
    </row>
    <row r="252" spans="1:7" s="4" customFormat="1" ht="89.25">
      <c r="A252" s="25" t="s">
        <v>147</v>
      </c>
      <c r="B252" s="20" t="s">
        <v>148</v>
      </c>
      <c r="C252" s="20" t="s">
        <v>6</v>
      </c>
      <c r="D252" s="30">
        <f aca="true" t="shared" si="34" ref="D252:G253">D253</f>
        <v>5520.6</v>
      </c>
      <c r="E252" s="30">
        <f t="shared" si="34"/>
        <v>1996.6</v>
      </c>
      <c r="F252" s="30">
        <f t="shared" si="34"/>
        <v>0</v>
      </c>
      <c r="G252" s="30">
        <f t="shared" si="34"/>
        <v>5520.6</v>
      </c>
    </row>
    <row r="253" spans="1:7" s="40" customFormat="1" ht="26.25">
      <c r="A253" s="21" t="s">
        <v>304</v>
      </c>
      <c r="B253" s="2" t="s">
        <v>148</v>
      </c>
      <c r="C253" s="2" t="s">
        <v>303</v>
      </c>
      <c r="D253" s="27">
        <f t="shared" si="34"/>
        <v>5520.6</v>
      </c>
      <c r="E253" s="27">
        <f t="shared" si="34"/>
        <v>1996.6</v>
      </c>
      <c r="F253" s="27">
        <f t="shared" si="34"/>
        <v>0</v>
      </c>
      <c r="G253" s="27">
        <f t="shared" si="34"/>
        <v>5520.6</v>
      </c>
    </row>
    <row r="254" spans="1:7" s="4" customFormat="1" ht="25.5">
      <c r="A254" s="21" t="s">
        <v>149</v>
      </c>
      <c r="B254" s="2" t="s">
        <v>148</v>
      </c>
      <c r="C254" s="2" t="s">
        <v>150</v>
      </c>
      <c r="D254" s="27">
        <v>5520.6</v>
      </c>
      <c r="E254" s="3">
        <v>1996.6</v>
      </c>
      <c r="F254" s="3"/>
      <c r="G254" s="49">
        <v>5520.6</v>
      </c>
    </row>
    <row r="255" spans="1:7" s="4" customFormat="1" ht="76.5">
      <c r="A255" s="25" t="s">
        <v>151</v>
      </c>
      <c r="B255" s="20" t="s">
        <v>152</v>
      </c>
      <c r="C255" s="20" t="s">
        <v>6</v>
      </c>
      <c r="D255" s="30">
        <f>D256+D258</f>
        <v>192.9</v>
      </c>
      <c r="E255" s="30">
        <f>E256+E258</f>
        <v>425.2</v>
      </c>
      <c r="F255" s="30">
        <f>F256+F258</f>
        <v>0</v>
      </c>
      <c r="G255" s="30">
        <f>G256+G258</f>
        <v>184.4</v>
      </c>
    </row>
    <row r="256" spans="1:7" s="40" customFormat="1" ht="26.25">
      <c r="A256" s="21" t="s">
        <v>328</v>
      </c>
      <c r="B256" s="2" t="s">
        <v>152</v>
      </c>
      <c r="C256" s="2" t="s">
        <v>327</v>
      </c>
      <c r="D256" s="27">
        <f>D257</f>
        <v>186.8</v>
      </c>
      <c r="E256" s="27">
        <f>E257</f>
        <v>215</v>
      </c>
      <c r="F256" s="27">
        <f>F257</f>
        <v>0</v>
      </c>
      <c r="G256" s="27">
        <f>G257</f>
        <v>184.4</v>
      </c>
    </row>
    <row r="257" spans="1:7" s="4" customFormat="1" ht="25.5">
      <c r="A257" s="21" t="s">
        <v>123</v>
      </c>
      <c r="B257" s="2" t="s">
        <v>152</v>
      </c>
      <c r="C257" s="2" t="s">
        <v>124</v>
      </c>
      <c r="D257" s="27">
        <v>186.8</v>
      </c>
      <c r="E257" s="3">
        <v>215</v>
      </c>
      <c r="F257" s="3"/>
      <c r="G257" s="49">
        <v>184.4</v>
      </c>
    </row>
    <row r="258" spans="1:7" s="4" customFormat="1" ht="25.5">
      <c r="A258" s="21" t="s">
        <v>311</v>
      </c>
      <c r="B258" s="2" t="s">
        <v>152</v>
      </c>
      <c r="C258" s="2" t="s">
        <v>310</v>
      </c>
      <c r="D258" s="27">
        <f>D259</f>
        <v>6.1</v>
      </c>
      <c r="E258" s="27">
        <f>E259</f>
        <v>210.2</v>
      </c>
      <c r="F258" s="27">
        <f>F259</f>
        <v>0</v>
      </c>
      <c r="G258" s="27">
        <f>G259</f>
        <v>0</v>
      </c>
    </row>
    <row r="259" spans="1:7" s="4" customFormat="1" ht="25.5">
      <c r="A259" s="21" t="s">
        <v>37</v>
      </c>
      <c r="B259" s="2" t="s">
        <v>152</v>
      </c>
      <c r="C259" s="2" t="s">
        <v>38</v>
      </c>
      <c r="D259" s="27">
        <v>6.1</v>
      </c>
      <c r="E259" s="3">
        <v>210.2</v>
      </c>
      <c r="F259" s="3"/>
      <c r="G259" s="49">
        <v>0</v>
      </c>
    </row>
    <row r="260" spans="1:7" s="4" customFormat="1" ht="76.5">
      <c r="A260" s="25" t="s">
        <v>153</v>
      </c>
      <c r="B260" s="20" t="s">
        <v>154</v>
      </c>
      <c r="C260" s="20" t="s">
        <v>6</v>
      </c>
      <c r="D260" s="30">
        <f aca="true" t="shared" si="35" ref="D260:G261">D261</f>
        <v>4763.1</v>
      </c>
      <c r="E260" s="30">
        <f t="shared" si="35"/>
        <v>7137.5</v>
      </c>
      <c r="F260" s="30">
        <f t="shared" si="35"/>
        <v>0</v>
      </c>
      <c r="G260" s="30">
        <f t="shared" si="35"/>
        <v>4763.1</v>
      </c>
    </row>
    <row r="261" spans="1:7" s="40" customFormat="1" ht="26.25">
      <c r="A261" s="21" t="s">
        <v>304</v>
      </c>
      <c r="B261" s="2" t="s">
        <v>154</v>
      </c>
      <c r="C261" s="2" t="s">
        <v>303</v>
      </c>
      <c r="D261" s="27">
        <f t="shared" si="35"/>
        <v>4763.1</v>
      </c>
      <c r="E261" s="27">
        <f t="shared" si="35"/>
        <v>7137.5</v>
      </c>
      <c r="F261" s="27">
        <f t="shared" si="35"/>
        <v>0</v>
      </c>
      <c r="G261" s="27">
        <f t="shared" si="35"/>
        <v>4763.1</v>
      </c>
    </row>
    <row r="262" spans="1:7" s="4" customFormat="1" ht="14.25">
      <c r="A262" s="21" t="s">
        <v>133</v>
      </c>
      <c r="B262" s="2" t="s">
        <v>154</v>
      </c>
      <c r="C262" s="2" t="s">
        <v>134</v>
      </c>
      <c r="D262" s="27">
        <v>4763.1</v>
      </c>
      <c r="E262" s="3">
        <v>7137.5</v>
      </c>
      <c r="F262" s="3"/>
      <c r="G262" s="49">
        <v>4763.1</v>
      </c>
    </row>
    <row r="263" spans="1:7" s="4" customFormat="1" ht="38.25">
      <c r="A263" s="25" t="s">
        <v>155</v>
      </c>
      <c r="B263" s="20" t="s">
        <v>156</v>
      </c>
      <c r="C263" s="20" t="s">
        <v>6</v>
      </c>
      <c r="D263" s="30">
        <f>D264+D267</f>
        <v>5610.3</v>
      </c>
      <c r="E263" s="30">
        <f>E264+E267</f>
        <v>5093.799999999999</v>
      </c>
      <c r="F263" s="30">
        <f>F264+F267</f>
        <v>0</v>
      </c>
      <c r="G263" s="30">
        <f>G264+G267</f>
        <v>5422.3</v>
      </c>
    </row>
    <row r="264" spans="1:7" s="4" customFormat="1" ht="25.5">
      <c r="A264" s="25" t="s">
        <v>157</v>
      </c>
      <c r="B264" s="20" t="s">
        <v>158</v>
      </c>
      <c r="C264" s="20" t="s">
        <v>6</v>
      </c>
      <c r="D264" s="30">
        <f aca="true" t="shared" si="36" ref="D264:G265">D265</f>
        <v>5075.6</v>
      </c>
      <c r="E264" s="30">
        <f t="shared" si="36"/>
        <v>4716.4</v>
      </c>
      <c r="F264" s="30">
        <f t="shared" si="36"/>
        <v>0</v>
      </c>
      <c r="G264" s="30">
        <f t="shared" si="36"/>
        <v>4960.3</v>
      </c>
    </row>
    <row r="265" spans="1:7" s="40" customFormat="1" ht="15">
      <c r="A265" s="21" t="s">
        <v>326</v>
      </c>
      <c r="B265" s="2" t="s">
        <v>158</v>
      </c>
      <c r="C265" s="2" t="s">
        <v>325</v>
      </c>
      <c r="D265" s="27">
        <f t="shared" si="36"/>
        <v>5075.6</v>
      </c>
      <c r="E265" s="27">
        <f t="shared" si="36"/>
        <v>4716.4</v>
      </c>
      <c r="F265" s="27">
        <f t="shared" si="36"/>
        <v>0</v>
      </c>
      <c r="G265" s="27">
        <f t="shared" si="36"/>
        <v>4960.3</v>
      </c>
    </row>
    <row r="266" spans="1:7" s="4" customFormat="1" ht="25.5">
      <c r="A266" s="21" t="s">
        <v>117</v>
      </c>
      <c r="B266" s="2" t="s">
        <v>158</v>
      </c>
      <c r="C266" s="2" t="s">
        <v>118</v>
      </c>
      <c r="D266" s="27">
        <v>5075.6</v>
      </c>
      <c r="E266" s="3">
        <v>4716.4</v>
      </c>
      <c r="F266" s="3"/>
      <c r="G266" s="49">
        <v>4960.3</v>
      </c>
    </row>
    <row r="267" spans="1:7" s="4" customFormat="1" ht="25.5">
      <c r="A267" s="25" t="s">
        <v>159</v>
      </c>
      <c r="B267" s="20" t="s">
        <v>160</v>
      </c>
      <c r="C267" s="20" t="s">
        <v>6</v>
      </c>
      <c r="D267" s="30">
        <f aca="true" t="shared" si="37" ref="D267:G268">D268</f>
        <v>534.7</v>
      </c>
      <c r="E267" s="30">
        <f t="shared" si="37"/>
        <v>377.4</v>
      </c>
      <c r="F267" s="30">
        <f t="shared" si="37"/>
        <v>0</v>
      </c>
      <c r="G267" s="30">
        <f t="shared" si="37"/>
        <v>462</v>
      </c>
    </row>
    <row r="268" spans="1:7" s="40" customFormat="1" ht="15">
      <c r="A268" s="21" t="s">
        <v>330</v>
      </c>
      <c r="B268" s="2" t="s">
        <v>160</v>
      </c>
      <c r="C268" s="2" t="s">
        <v>329</v>
      </c>
      <c r="D268" s="27">
        <f t="shared" si="37"/>
        <v>534.7</v>
      </c>
      <c r="E268" s="27">
        <f t="shared" si="37"/>
        <v>377.4</v>
      </c>
      <c r="F268" s="27">
        <f t="shared" si="37"/>
        <v>0</v>
      </c>
      <c r="G268" s="27">
        <f t="shared" si="37"/>
        <v>462</v>
      </c>
    </row>
    <row r="269" spans="1:7" s="4" customFormat="1" ht="14.25">
      <c r="A269" s="21" t="s">
        <v>286</v>
      </c>
      <c r="B269" s="2" t="s">
        <v>160</v>
      </c>
      <c r="C269" s="2" t="s">
        <v>287</v>
      </c>
      <c r="D269" s="27">
        <v>534.7</v>
      </c>
      <c r="E269" s="3">
        <v>377.4</v>
      </c>
      <c r="F269" s="3"/>
      <c r="G269" s="49">
        <v>462</v>
      </c>
    </row>
    <row r="270" spans="1:7" s="4" customFormat="1" ht="25.5">
      <c r="A270" s="25" t="s">
        <v>161</v>
      </c>
      <c r="B270" s="20" t="s">
        <v>162</v>
      </c>
      <c r="C270" s="20" t="s">
        <v>6</v>
      </c>
      <c r="D270" s="30">
        <f>D271+D277</f>
        <v>2203.6</v>
      </c>
      <c r="E270" s="30">
        <f>E271+E277</f>
        <v>2130</v>
      </c>
      <c r="F270" s="30">
        <f>F271+F277</f>
        <v>0</v>
      </c>
      <c r="G270" s="30">
        <f>G271+G277</f>
        <v>2203.5</v>
      </c>
    </row>
    <row r="271" spans="1:7" s="4" customFormat="1" ht="25.5">
      <c r="A271" s="25" t="s">
        <v>163</v>
      </c>
      <c r="B271" s="20" t="s">
        <v>164</v>
      </c>
      <c r="C271" s="20" t="s">
        <v>6</v>
      </c>
      <c r="D271" s="30">
        <f>D272+D275</f>
        <v>2193.6</v>
      </c>
      <c r="E271" s="30">
        <f>E272+E275</f>
        <v>2120</v>
      </c>
      <c r="F271" s="30">
        <f>F272+F275</f>
        <v>0</v>
      </c>
      <c r="G271" s="30">
        <f>G272+G275</f>
        <v>2193.5</v>
      </c>
    </row>
    <row r="272" spans="1:7" s="4" customFormat="1" ht="25.5">
      <c r="A272" s="25" t="s">
        <v>165</v>
      </c>
      <c r="B272" s="20" t="s">
        <v>166</v>
      </c>
      <c r="C272" s="20" t="s">
        <v>6</v>
      </c>
      <c r="D272" s="30">
        <f aca="true" t="shared" si="38" ref="D272:G273">D273</f>
        <v>193.6</v>
      </c>
      <c r="E272" s="30">
        <f t="shared" si="38"/>
        <v>120</v>
      </c>
      <c r="F272" s="30">
        <f t="shared" si="38"/>
        <v>0</v>
      </c>
      <c r="G272" s="30">
        <f t="shared" si="38"/>
        <v>193.6</v>
      </c>
    </row>
    <row r="273" spans="1:7" s="40" customFormat="1" ht="26.25">
      <c r="A273" s="21" t="s">
        <v>311</v>
      </c>
      <c r="B273" s="2" t="s">
        <v>166</v>
      </c>
      <c r="C273" s="2" t="s">
        <v>310</v>
      </c>
      <c r="D273" s="27">
        <f t="shared" si="38"/>
        <v>193.6</v>
      </c>
      <c r="E273" s="27">
        <f t="shared" si="38"/>
        <v>120</v>
      </c>
      <c r="F273" s="27">
        <f t="shared" si="38"/>
        <v>0</v>
      </c>
      <c r="G273" s="27">
        <f t="shared" si="38"/>
        <v>193.6</v>
      </c>
    </row>
    <row r="274" spans="1:7" s="4" customFormat="1" ht="25.5">
      <c r="A274" s="21" t="s">
        <v>37</v>
      </c>
      <c r="B274" s="2" t="s">
        <v>166</v>
      </c>
      <c r="C274" s="2" t="s">
        <v>38</v>
      </c>
      <c r="D274" s="27">
        <v>193.6</v>
      </c>
      <c r="E274" s="3">
        <v>120</v>
      </c>
      <c r="F274" s="3"/>
      <c r="G274" s="49">
        <v>193.6</v>
      </c>
    </row>
    <row r="275" spans="1:7" s="4" customFormat="1" ht="25.5">
      <c r="A275" s="25" t="s">
        <v>167</v>
      </c>
      <c r="B275" s="20" t="s">
        <v>168</v>
      </c>
      <c r="C275" s="20" t="s">
        <v>6</v>
      </c>
      <c r="D275" s="30">
        <f>D276</f>
        <v>2000</v>
      </c>
      <c r="E275" s="30">
        <f>E276</f>
        <v>2000</v>
      </c>
      <c r="F275" s="30">
        <f>F276</f>
        <v>0</v>
      </c>
      <c r="G275" s="30">
        <f>G276</f>
        <v>1999.9</v>
      </c>
    </row>
    <row r="276" spans="1:7" s="4" customFormat="1" ht="38.25">
      <c r="A276" s="21" t="s">
        <v>169</v>
      </c>
      <c r="B276" s="2" t="s">
        <v>168</v>
      </c>
      <c r="C276" s="2" t="s">
        <v>170</v>
      </c>
      <c r="D276" s="27">
        <v>2000</v>
      </c>
      <c r="E276" s="3">
        <v>2000</v>
      </c>
      <c r="F276" s="3"/>
      <c r="G276" s="49">
        <v>1999.9</v>
      </c>
    </row>
    <row r="277" spans="1:7" s="4" customFormat="1" ht="25.5">
      <c r="A277" s="25" t="s">
        <v>171</v>
      </c>
      <c r="B277" s="20" t="s">
        <v>172</v>
      </c>
      <c r="C277" s="20" t="s">
        <v>6</v>
      </c>
      <c r="D277" s="30">
        <f>D278</f>
        <v>10</v>
      </c>
      <c r="E277" s="30">
        <f>E278</f>
        <v>10</v>
      </c>
      <c r="F277" s="30">
        <f>F278</f>
        <v>0</v>
      </c>
      <c r="G277" s="30">
        <f>G278</f>
        <v>10</v>
      </c>
    </row>
    <row r="278" spans="1:7" s="4" customFormat="1" ht="25.5">
      <c r="A278" s="25" t="s">
        <v>173</v>
      </c>
      <c r="B278" s="20" t="s">
        <v>174</v>
      </c>
      <c r="C278" s="20" t="s">
        <v>6</v>
      </c>
      <c r="D278" s="30">
        <f>D279+D281</f>
        <v>10</v>
      </c>
      <c r="E278" s="30">
        <f>E279+E281</f>
        <v>10</v>
      </c>
      <c r="F278" s="30">
        <f>F279+F281</f>
        <v>0</v>
      </c>
      <c r="G278" s="30">
        <f>G279+G281</f>
        <v>10</v>
      </c>
    </row>
    <row r="279" spans="1:7" s="40" customFormat="1" ht="26.25">
      <c r="A279" s="21" t="s">
        <v>311</v>
      </c>
      <c r="B279" s="2" t="s">
        <v>174</v>
      </c>
      <c r="C279" s="2" t="s">
        <v>310</v>
      </c>
      <c r="D279" s="27">
        <f>D280</f>
        <v>3.3</v>
      </c>
      <c r="E279" s="27">
        <f>E280</f>
        <v>10</v>
      </c>
      <c r="F279" s="27">
        <f>F280</f>
        <v>0</v>
      </c>
      <c r="G279" s="27">
        <f>G280</f>
        <v>3.3</v>
      </c>
    </row>
    <row r="280" spans="1:7" s="4" customFormat="1" ht="25.5">
      <c r="A280" s="21" t="s">
        <v>37</v>
      </c>
      <c r="B280" s="2" t="s">
        <v>174</v>
      </c>
      <c r="C280" s="2" t="s">
        <v>38</v>
      </c>
      <c r="D280" s="27">
        <v>3.3</v>
      </c>
      <c r="E280" s="3">
        <v>10</v>
      </c>
      <c r="F280" s="3"/>
      <c r="G280" s="49">
        <v>3.3</v>
      </c>
    </row>
    <row r="281" spans="1:7" s="4" customFormat="1" ht="38.25">
      <c r="A281" s="21" t="s">
        <v>169</v>
      </c>
      <c r="B281" s="2" t="s">
        <v>174</v>
      </c>
      <c r="C281" s="2" t="s">
        <v>170</v>
      </c>
      <c r="D281" s="27">
        <v>6.7</v>
      </c>
      <c r="E281" s="3"/>
      <c r="F281" s="3"/>
      <c r="G281" s="49">
        <v>6.7</v>
      </c>
    </row>
    <row r="282" spans="1:7" s="4" customFormat="1" ht="38.25">
      <c r="A282" s="25" t="s">
        <v>175</v>
      </c>
      <c r="B282" s="20" t="s">
        <v>176</v>
      </c>
      <c r="C282" s="20" t="s">
        <v>6</v>
      </c>
      <c r="D282" s="30">
        <f>D283+D298+D307</f>
        <v>2480</v>
      </c>
      <c r="E282" s="30">
        <f>E283+E298+E307</f>
        <v>4099.8</v>
      </c>
      <c r="F282" s="30">
        <f>F283+F298+F307</f>
        <v>15</v>
      </c>
      <c r="G282" s="30">
        <f>G283+G298+G307</f>
        <v>2431</v>
      </c>
    </row>
    <row r="283" spans="1:7" s="4" customFormat="1" ht="38.25">
      <c r="A283" s="25" t="s">
        <v>177</v>
      </c>
      <c r="B283" s="20" t="s">
        <v>178</v>
      </c>
      <c r="C283" s="20" t="s">
        <v>6</v>
      </c>
      <c r="D283" s="30">
        <f>D284+D291</f>
        <v>1653.2</v>
      </c>
      <c r="E283" s="30">
        <f>E284+E291</f>
        <v>3276</v>
      </c>
      <c r="F283" s="30">
        <f>F284+F291</f>
        <v>0</v>
      </c>
      <c r="G283" s="30">
        <f>G284+G291</f>
        <v>1644.8</v>
      </c>
    </row>
    <row r="284" spans="1:7" s="4" customFormat="1" ht="38.25">
      <c r="A284" s="25" t="s">
        <v>179</v>
      </c>
      <c r="B284" s="20" t="s">
        <v>180</v>
      </c>
      <c r="C284" s="20" t="s">
        <v>6</v>
      </c>
      <c r="D284" s="30">
        <f>D285+D288</f>
        <v>1321.7</v>
      </c>
      <c r="E284" s="30">
        <f>E285+E288</f>
        <v>1036</v>
      </c>
      <c r="F284" s="30">
        <f>F285+F288</f>
        <v>0</v>
      </c>
      <c r="G284" s="30">
        <f>G285+G288</f>
        <v>1313.3</v>
      </c>
    </row>
    <row r="285" spans="1:7" s="40" customFormat="1" ht="26.25">
      <c r="A285" s="21" t="s">
        <v>328</v>
      </c>
      <c r="B285" s="2" t="s">
        <v>180</v>
      </c>
      <c r="C285" s="2" t="s">
        <v>327</v>
      </c>
      <c r="D285" s="27">
        <f>D286+D287</f>
        <v>1272.2</v>
      </c>
      <c r="E285" s="27">
        <f>E286+E287</f>
        <v>976</v>
      </c>
      <c r="F285" s="27">
        <f>F286+F287</f>
        <v>0</v>
      </c>
      <c r="G285" s="27">
        <f>G286+G287</f>
        <v>1271.7</v>
      </c>
    </row>
    <row r="286" spans="1:7" s="4" customFormat="1" ht="25.5">
      <c r="A286" s="21" t="s">
        <v>123</v>
      </c>
      <c r="B286" s="2" t="s">
        <v>180</v>
      </c>
      <c r="C286" s="2" t="s">
        <v>124</v>
      </c>
      <c r="D286" s="27">
        <v>1268.7</v>
      </c>
      <c r="E286" s="3">
        <v>976</v>
      </c>
      <c r="F286" s="3"/>
      <c r="G286" s="49">
        <v>1268.7</v>
      </c>
    </row>
    <row r="287" spans="1:7" s="4" customFormat="1" ht="25.5">
      <c r="A287" s="21" t="s">
        <v>129</v>
      </c>
      <c r="B287" s="2" t="s">
        <v>180</v>
      </c>
      <c r="C287" s="2" t="s">
        <v>130</v>
      </c>
      <c r="D287" s="27">
        <v>3.5</v>
      </c>
      <c r="E287" s="3"/>
      <c r="F287" s="3"/>
      <c r="G287" s="49">
        <v>3</v>
      </c>
    </row>
    <row r="288" spans="1:7" s="4" customFormat="1" ht="25.5">
      <c r="A288" s="21" t="s">
        <v>311</v>
      </c>
      <c r="B288" s="2" t="s">
        <v>180</v>
      </c>
      <c r="C288" s="2" t="s">
        <v>310</v>
      </c>
      <c r="D288" s="27">
        <f>D290+D289</f>
        <v>49.5</v>
      </c>
      <c r="E288" s="27">
        <f>E290+E289</f>
        <v>60</v>
      </c>
      <c r="F288" s="27">
        <f>F290+F289</f>
        <v>0</v>
      </c>
      <c r="G288" s="27">
        <f>G290+G289</f>
        <v>41.6</v>
      </c>
    </row>
    <row r="289" spans="1:7" s="4" customFormat="1" ht="25.5">
      <c r="A289" s="21" t="s">
        <v>129</v>
      </c>
      <c r="B289" s="2" t="s">
        <v>180</v>
      </c>
      <c r="C289" s="2" t="s">
        <v>66</v>
      </c>
      <c r="D289" s="27">
        <v>19.9</v>
      </c>
      <c r="E289" s="3"/>
      <c r="F289" s="3"/>
      <c r="G289" s="49">
        <v>12</v>
      </c>
    </row>
    <row r="290" spans="1:7" s="4" customFormat="1" ht="25.5">
      <c r="A290" s="21" t="s">
        <v>37</v>
      </c>
      <c r="B290" s="2" t="s">
        <v>180</v>
      </c>
      <c r="C290" s="2" t="s">
        <v>38</v>
      </c>
      <c r="D290" s="27">
        <v>29.6</v>
      </c>
      <c r="E290" s="3">
        <v>60</v>
      </c>
      <c r="F290" s="3"/>
      <c r="G290" s="49">
        <v>29.6</v>
      </c>
    </row>
    <row r="291" spans="1:7" s="4" customFormat="1" ht="25.5">
      <c r="A291" s="25" t="s">
        <v>181</v>
      </c>
      <c r="B291" s="20" t="s">
        <v>182</v>
      </c>
      <c r="C291" s="20" t="s">
        <v>6</v>
      </c>
      <c r="D291" s="30">
        <f>D292+D295+D296</f>
        <v>331.5</v>
      </c>
      <c r="E291" s="30">
        <f>E292+E295+E296</f>
        <v>2240</v>
      </c>
      <c r="F291" s="30">
        <f>F292+F295+F296</f>
        <v>0</v>
      </c>
      <c r="G291" s="30">
        <f>G292+G295+G296</f>
        <v>331.5</v>
      </c>
    </row>
    <row r="292" spans="1:7" s="40" customFormat="1" ht="26.25">
      <c r="A292" s="21" t="s">
        <v>311</v>
      </c>
      <c r="B292" s="2" t="s">
        <v>182</v>
      </c>
      <c r="C292" s="2" t="s">
        <v>310</v>
      </c>
      <c r="D292" s="27">
        <f>D294+D293</f>
        <v>294.5</v>
      </c>
      <c r="E292" s="27">
        <f>E294+E293</f>
        <v>2240</v>
      </c>
      <c r="F292" s="27">
        <f>F294+F293</f>
        <v>0</v>
      </c>
      <c r="G292" s="27">
        <f>G294+G293</f>
        <v>294.5</v>
      </c>
    </row>
    <row r="293" spans="1:7" s="40" customFormat="1" ht="26.25">
      <c r="A293" s="21" t="s">
        <v>65</v>
      </c>
      <c r="B293" s="2" t="s">
        <v>182</v>
      </c>
      <c r="C293" s="2" t="s">
        <v>66</v>
      </c>
      <c r="D293" s="27">
        <v>17</v>
      </c>
      <c r="E293" s="3"/>
      <c r="F293" s="3"/>
      <c r="G293" s="49">
        <v>17</v>
      </c>
    </row>
    <row r="294" spans="1:7" s="4" customFormat="1" ht="25.5">
      <c r="A294" s="21" t="s">
        <v>37</v>
      </c>
      <c r="B294" s="2" t="s">
        <v>182</v>
      </c>
      <c r="C294" s="2" t="s">
        <v>38</v>
      </c>
      <c r="D294" s="27">
        <v>277.5</v>
      </c>
      <c r="E294" s="3">
        <v>2240</v>
      </c>
      <c r="F294" s="3"/>
      <c r="G294" s="49">
        <v>277.5</v>
      </c>
    </row>
    <row r="295" spans="1:7" s="4" customFormat="1" ht="14.25">
      <c r="A295" s="21" t="s">
        <v>362</v>
      </c>
      <c r="B295" s="2" t="s">
        <v>182</v>
      </c>
      <c r="C295" s="2" t="s">
        <v>355</v>
      </c>
      <c r="D295" s="27">
        <v>25</v>
      </c>
      <c r="E295" s="3"/>
      <c r="F295" s="3"/>
      <c r="G295" s="49">
        <v>25</v>
      </c>
    </row>
    <row r="296" spans="1:7" s="4" customFormat="1" ht="14.25">
      <c r="A296" s="21" t="s">
        <v>319</v>
      </c>
      <c r="B296" s="2" t="s">
        <v>182</v>
      </c>
      <c r="C296" s="2" t="s">
        <v>317</v>
      </c>
      <c r="D296" s="27">
        <f>D297</f>
        <v>12</v>
      </c>
      <c r="E296" s="27">
        <f>E297</f>
        <v>0</v>
      </c>
      <c r="F296" s="27">
        <f>F297</f>
        <v>0</v>
      </c>
      <c r="G296" s="27">
        <f>G297</f>
        <v>12</v>
      </c>
    </row>
    <row r="297" spans="1:7" s="4" customFormat="1" ht="63.75">
      <c r="A297" s="21" t="s">
        <v>353</v>
      </c>
      <c r="B297" s="2" t="s">
        <v>182</v>
      </c>
      <c r="C297" s="2" t="s">
        <v>318</v>
      </c>
      <c r="D297" s="27">
        <v>12</v>
      </c>
      <c r="E297" s="3"/>
      <c r="F297" s="3"/>
      <c r="G297" s="49">
        <v>12</v>
      </c>
    </row>
    <row r="298" spans="1:7" s="4" customFormat="1" ht="38.25">
      <c r="A298" s="25" t="s">
        <v>183</v>
      </c>
      <c r="B298" s="20" t="s">
        <v>184</v>
      </c>
      <c r="C298" s="20" t="s">
        <v>6</v>
      </c>
      <c r="D298" s="30">
        <f>D299+D304</f>
        <v>811.8</v>
      </c>
      <c r="E298" s="30">
        <f>E299+E304</f>
        <v>808.8</v>
      </c>
      <c r="F298" s="30">
        <f>F299+F304</f>
        <v>0</v>
      </c>
      <c r="G298" s="30">
        <f>G299+G304</f>
        <v>771.1999999999999</v>
      </c>
    </row>
    <row r="299" spans="1:7" s="4" customFormat="1" ht="25.5">
      <c r="A299" s="25" t="s">
        <v>187</v>
      </c>
      <c r="B299" s="20" t="s">
        <v>188</v>
      </c>
      <c r="C299" s="20" t="s">
        <v>6</v>
      </c>
      <c r="D299" s="30">
        <f>D300+D302</f>
        <v>776.8</v>
      </c>
      <c r="E299" s="30">
        <f>E300+E302</f>
        <v>773.8</v>
      </c>
      <c r="F299" s="30">
        <f>F300+F302</f>
        <v>0</v>
      </c>
      <c r="G299" s="30">
        <f>G300+G302</f>
        <v>768.0999999999999</v>
      </c>
    </row>
    <row r="300" spans="1:7" s="40" customFormat="1" ht="26.25">
      <c r="A300" s="21" t="s">
        <v>328</v>
      </c>
      <c r="B300" s="2" t="s">
        <v>188</v>
      </c>
      <c r="C300" s="2" t="s">
        <v>327</v>
      </c>
      <c r="D300" s="27">
        <f>D301</f>
        <v>603.3</v>
      </c>
      <c r="E300" s="27">
        <f>E301</f>
        <v>742.8</v>
      </c>
      <c r="F300" s="27">
        <f>F301</f>
        <v>0</v>
      </c>
      <c r="G300" s="27">
        <f>G301</f>
        <v>601.4</v>
      </c>
    </row>
    <row r="301" spans="1:7" s="4" customFormat="1" ht="25.5">
      <c r="A301" s="21" t="s">
        <v>123</v>
      </c>
      <c r="B301" s="2" t="s">
        <v>188</v>
      </c>
      <c r="C301" s="2" t="s">
        <v>124</v>
      </c>
      <c r="D301" s="27">
        <v>603.3</v>
      </c>
      <c r="E301" s="3">
        <v>742.8</v>
      </c>
      <c r="F301" s="3"/>
      <c r="G301" s="49">
        <v>601.4</v>
      </c>
    </row>
    <row r="302" spans="1:7" s="4" customFormat="1" ht="25.5">
      <c r="A302" s="21" t="s">
        <v>311</v>
      </c>
      <c r="B302" s="2" t="s">
        <v>188</v>
      </c>
      <c r="C302" s="2" t="s">
        <v>310</v>
      </c>
      <c r="D302" s="27">
        <f>D303</f>
        <v>173.5</v>
      </c>
      <c r="E302" s="27">
        <f>E303</f>
        <v>31</v>
      </c>
      <c r="F302" s="27">
        <f>F303</f>
        <v>0</v>
      </c>
      <c r="G302" s="27">
        <f>G303</f>
        <v>166.7</v>
      </c>
    </row>
    <row r="303" spans="1:7" s="4" customFormat="1" ht="25.5">
      <c r="A303" s="21" t="s">
        <v>37</v>
      </c>
      <c r="B303" s="2" t="s">
        <v>188</v>
      </c>
      <c r="C303" s="2" t="s">
        <v>38</v>
      </c>
      <c r="D303" s="27">
        <v>173.5</v>
      </c>
      <c r="E303" s="3">
        <v>31</v>
      </c>
      <c r="F303" s="3"/>
      <c r="G303" s="49">
        <v>166.7</v>
      </c>
    </row>
    <row r="304" spans="1:7" s="4" customFormat="1" ht="25.5">
      <c r="A304" s="25" t="s">
        <v>185</v>
      </c>
      <c r="B304" s="20" t="s">
        <v>186</v>
      </c>
      <c r="C304" s="20" t="s">
        <v>6</v>
      </c>
      <c r="D304" s="30">
        <f aca="true" t="shared" si="39" ref="D304:G305">D305</f>
        <v>35</v>
      </c>
      <c r="E304" s="30">
        <f t="shared" si="39"/>
        <v>35</v>
      </c>
      <c r="F304" s="30">
        <f t="shared" si="39"/>
        <v>0</v>
      </c>
      <c r="G304" s="30">
        <f t="shared" si="39"/>
        <v>3.1</v>
      </c>
    </row>
    <row r="305" spans="1:7" s="40" customFormat="1" ht="26.25">
      <c r="A305" s="21" t="s">
        <v>311</v>
      </c>
      <c r="B305" s="2" t="s">
        <v>186</v>
      </c>
      <c r="C305" s="2" t="s">
        <v>310</v>
      </c>
      <c r="D305" s="27">
        <f t="shared" si="39"/>
        <v>35</v>
      </c>
      <c r="E305" s="27">
        <f t="shared" si="39"/>
        <v>35</v>
      </c>
      <c r="F305" s="27">
        <f t="shared" si="39"/>
        <v>0</v>
      </c>
      <c r="G305" s="27">
        <f t="shared" si="39"/>
        <v>3.1</v>
      </c>
    </row>
    <row r="306" spans="1:7" s="4" customFormat="1" ht="25.5">
      <c r="A306" s="21" t="s">
        <v>37</v>
      </c>
      <c r="B306" s="2" t="s">
        <v>186</v>
      </c>
      <c r="C306" s="2" t="s">
        <v>38</v>
      </c>
      <c r="D306" s="27">
        <v>35</v>
      </c>
      <c r="E306" s="3">
        <v>35</v>
      </c>
      <c r="F306" s="3"/>
      <c r="G306" s="49">
        <v>3.1</v>
      </c>
    </row>
    <row r="307" spans="1:7" s="4" customFormat="1" ht="38.25">
      <c r="A307" s="25" t="s">
        <v>189</v>
      </c>
      <c r="B307" s="20" t="s">
        <v>190</v>
      </c>
      <c r="C307" s="20" t="s">
        <v>6</v>
      </c>
      <c r="D307" s="30">
        <v>15</v>
      </c>
      <c r="E307" s="30">
        <v>15</v>
      </c>
      <c r="F307" s="30">
        <v>15</v>
      </c>
      <c r="G307" s="30">
        <v>15</v>
      </c>
    </row>
    <row r="308" spans="1:7" s="4" customFormat="1" ht="38.25">
      <c r="A308" s="25" t="s">
        <v>191</v>
      </c>
      <c r="B308" s="20" t="s">
        <v>192</v>
      </c>
      <c r="C308" s="20" t="s">
        <v>6</v>
      </c>
      <c r="D308" s="30">
        <f aca="true" t="shared" si="40" ref="D308:G309">D309</f>
        <v>15</v>
      </c>
      <c r="E308" s="30">
        <f t="shared" si="40"/>
        <v>15</v>
      </c>
      <c r="F308" s="30">
        <f t="shared" si="40"/>
        <v>0</v>
      </c>
      <c r="G308" s="30">
        <f t="shared" si="40"/>
        <v>15</v>
      </c>
    </row>
    <row r="309" spans="1:7" s="40" customFormat="1" ht="15">
      <c r="A309" s="21" t="s">
        <v>306</v>
      </c>
      <c r="B309" s="2" t="s">
        <v>192</v>
      </c>
      <c r="C309" s="2" t="s">
        <v>305</v>
      </c>
      <c r="D309" s="27">
        <f t="shared" si="40"/>
        <v>15</v>
      </c>
      <c r="E309" s="27">
        <f t="shared" si="40"/>
        <v>15</v>
      </c>
      <c r="F309" s="27">
        <f t="shared" si="40"/>
        <v>0</v>
      </c>
      <c r="G309" s="27">
        <f t="shared" si="40"/>
        <v>15</v>
      </c>
    </row>
    <row r="310" spans="1:7" s="4" customFormat="1" ht="14.25">
      <c r="A310" s="21" t="s">
        <v>29</v>
      </c>
      <c r="B310" s="2" t="s">
        <v>192</v>
      </c>
      <c r="C310" s="2" t="s">
        <v>30</v>
      </c>
      <c r="D310" s="27">
        <v>15</v>
      </c>
      <c r="E310" s="3">
        <v>15</v>
      </c>
      <c r="F310" s="3"/>
      <c r="G310" s="49">
        <v>15</v>
      </c>
    </row>
    <row r="311" spans="1:7" s="4" customFormat="1" ht="25.5">
      <c r="A311" s="25" t="s">
        <v>193</v>
      </c>
      <c r="B311" s="20" t="s">
        <v>194</v>
      </c>
      <c r="C311" s="20" t="s">
        <v>6</v>
      </c>
      <c r="D311" s="30">
        <f>D312+D333+D337</f>
        <v>142529.4</v>
      </c>
      <c r="E311" s="30">
        <f>E312+E333+E337</f>
        <v>12219.1</v>
      </c>
      <c r="F311" s="30">
        <f>F312+F333+F337</f>
        <v>0</v>
      </c>
      <c r="G311" s="30">
        <f>G312+G333+G337</f>
        <v>78543</v>
      </c>
    </row>
    <row r="312" spans="1:7" s="4" customFormat="1" ht="25.5">
      <c r="A312" s="25" t="s">
        <v>195</v>
      </c>
      <c r="B312" s="20" t="s">
        <v>196</v>
      </c>
      <c r="C312" s="20" t="s">
        <v>6</v>
      </c>
      <c r="D312" s="30">
        <f>D313+D318+D321+D324+D327+D330</f>
        <v>96068.09999999999</v>
      </c>
      <c r="E312" s="30">
        <f>E313+E318+E321+E324+E327+E330</f>
        <v>348.1</v>
      </c>
      <c r="F312" s="30">
        <f>F313+F318+F321+F324+F327+F330</f>
        <v>0</v>
      </c>
      <c r="G312" s="30">
        <f>G313+G318+G321+G324+G327+G330</f>
        <v>38636.7</v>
      </c>
    </row>
    <row r="313" spans="1:7" s="4" customFormat="1" ht="38.25">
      <c r="A313" s="25" t="s">
        <v>199</v>
      </c>
      <c r="B313" s="20" t="s">
        <v>200</v>
      </c>
      <c r="C313" s="20" t="s">
        <v>6</v>
      </c>
      <c r="D313" s="30">
        <f>D314+D316</f>
        <v>98.1</v>
      </c>
      <c r="E313" s="30">
        <f>E314+E316</f>
        <v>98.1</v>
      </c>
      <c r="F313" s="30">
        <f>F314+F316</f>
        <v>0</v>
      </c>
      <c r="G313" s="30">
        <f>G314+G316</f>
        <v>22.2</v>
      </c>
    </row>
    <row r="314" spans="1:7" s="40" customFormat="1" ht="26.25">
      <c r="A314" s="21" t="s">
        <v>328</v>
      </c>
      <c r="B314" s="2" t="s">
        <v>200</v>
      </c>
      <c r="C314" s="2" t="s">
        <v>327</v>
      </c>
      <c r="D314" s="27">
        <f>D315</f>
        <v>85.1</v>
      </c>
      <c r="E314" s="27">
        <f>E315</f>
        <v>0</v>
      </c>
      <c r="F314" s="27">
        <f>F315</f>
        <v>0</v>
      </c>
      <c r="G314" s="27">
        <f>G315</f>
        <v>22.2</v>
      </c>
    </row>
    <row r="315" spans="1:7" s="40" customFormat="1" ht="26.25">
      <c r="A315" s="21" t="s">
        <v>123</v>
      </c>
      <c r="B315" s="2" t="s">
        <v>200</v>
      </c>
      <c r="C315" s="2" t="s">
        <v>124</v>
      </c>
      <c r="D315" s="27">
        <v>85.1</v>
      </c>
      <c r="E315" s="3"/>
      <c r="F315" s="3"/>
      <c r="G315" s="49">
        <v>22.2</v>
      </c>
    </row>
    <row r="316" spans="1:7" s="40" customFormat="1" ht="26.25">
      <c r="A316" s="21" t="s">
        <v>311</v>
      </c>
      <c r="B316" s="2" t="s">
        <v>200</v>
      </c>
      <c r="C316" s="2" t="s">
        <v>310</v>
      </c>
      <c r="D316" s="27">
        <f>D317</f>
        <v>13</v>
      </c>
      <c r="E316" s="27">
        <f>E317</f>
        <v>98.1</v>
      </c>
      <c r="F316" s="27">
        <f>F317</f>
        <v>0</v>
      </c>
      <c r="G316" s="27">
        <f>G317</f>
        <v>0</v>
      </c>
    </row>
    <row r="317" spans="1:7" s="4" customFormat="1" ht="25.5">
      <c r="A317" s="21" t="s">
        <v>37</v>
      </c>
      <c r="B317" s="2" t="s">
        <v>200</v>
      </c>
      <c r="C317" s="2" t="s">
        <v>38</v>
      </c>
      <c r="D317" s="27">
        <v>13</v>
      </c>
      <c r="E317" s="3">
        <v>98.1</v>
      </c>
      <c r="F317" s="3"/>
      <c r="G317" s="49">
        <v>0</v>
      </c>
    </row>
    <row r="318" spans="1:7" s="4" customFormat="1" ht="14.25">
      <c r="A318" s="25" t="s">
        <v>197</v>
      </c>
      <c r="B318" s="20" t="s">
        <v>198</v>
      </c>
      <c r="C318" s="20" t="s">
        <v>6</v>
      </c>
      <c r="D318" s="30">
        <f aca="true" t="shared" si="41" ref="D318:G319">D319</f>
        <v>343.5</v>
      </c>
      <c r="E318" s="30">
        <f t="shared" si="41"/>
        <v>250</v>
      </c>
      <c r="F318" s="30">
        <f t="shared" si="41"/>
        <v>0</v>
      </c>
      <c r="G318" s="30">
        <f t="shared" si="41"/>
        <v>226.2</v>
      </c>
    </row>
    <row r="319" spans="1:7" s="40" customFormat="1" ht="26.25">
      <c r="A319" s="21" t="s">
        <v>311</v>
      </c>
      <c r="B319" s="2" t="s">
        <v>198</v>
      </c>
      <c r="C319" s="2" t="s">
        <v>310</v>
      </c>
      <c r="D319" s="27">
        <f t="shared" si="41"/>
        <v>343.5</v>
      </c>
      <c r="E319" s="27">
        <f t="shared" si="41"/>
        <v>250</v>
      </c>
      <c r="F319" s="27">
        <f t="shared" si="41"/>
        <v>0</v>
      </c>
      <c r="G319" s="27">
        <f t="shared" si="41"/>
        <v>226.2</v>
      </c>
    </row>
    <row r="320" spans="1:7" s="4" customFormat="1" ht="25.5">
      <c r="A320" s="21" t="s">
        <v>37</v>
      </c>
      <c r="B320" s="2" t="s">
        <v>198</v>
      </c>
      <c r="C320" s="2" t="s">
        <v>38</v>
      </c>
      <c r="D320" s="27">
        <v>343.5</v>
      </c>
      <c r="E320" s="3">
        <v>250</v>
      </c>
      <c r="F320" s="3"/>
      <c r="G320" s="49">
        <v>226.2</v>
      </c>
    </row>
    <row r="321" spans="1:7" s="4" customFormat="1" ht="51">
      <c r="A321" s="25" t="s">
        <v>334</v>
      </c>
      <c r="B321" s="20" t="s">
        <v>331</v>
      </c>
      <c r="C321" s="20"/>
      <c r="D321" s="30">
        <f aca="true" t="shared" si="42" ref="D321:G322">D322</f>
        <v>32056.1</v>
      </c>
      <c r="E321" s="30">
        <f t="shared" si="42"/>
        <v>0</v>
      </c>
      <c r="F321" s="30">
        <f t="shared" si="42"/>
        <v>0</v>
      </c>
      <c r="G321" s="30">
        <f t="shared" si="42"/>
        <v>6525</v>
      </c>
    </row>
    <row r="322" spans="1:7" s="4" customFormat="1" ht="25.5">
      <c r="A322" s="21" t="s">
        <v>311</v>
      </c>
      <c r="B322" s="2" t="s">
        <v>331</v>
      </c>
      <c r="C322" s="2" t="s">
        <v>310</v>
      </c>
      <c r="D322" s="27">
        <f t="shared" si="42"/>
        <v>32056.1</v>
      </c>
      <c r="E322" s="27">
        <f t="shared" si="42"/>
        <v>0</v>
      </c>
      <c r="F322" s="27">
        <f t="shared" si="42"/>
        <v>0</v>
      </c>
      <c r="G322" s="27">
        <f t="shared" si="42"/>
        <v>6525</v>
      </c>
    </row>
    <row r="323" spans="1:7" s="4" customFormat="1" ht="25.5">
      <c r="A323" s="21" t="s">
        <v>37</v>
      </c>
      <c r="B323" s="2" t="s">
        <v>331</v>
      </c>
      <c r="C323" s="2" t="s">
        <v>38</v>
      </c>
      <c r="D323" s="27">
        <v>32056.1</v>
      </c>
      <c r="E323" s="3"/>
      <c r="F323" s="3"/>
      <c r="G323" s="49">
        <v>6525</v>
      </c>
    </row>
    <row r="324" spans="1:7" s="4" customFormat="1" ht="76.5">
      <c r="A324" s="25" t="s">
        <v>335</v>
      </c>
      <c r="B324" s="20" t="s">
        <v>332</v>
      </c>
      <c r="C324" s="20"/>
      <c r="D324" s="30">
        <f aca="true" t="shared" si="43" ref="D324:G325">D325</f>
        <v>13546.3</v>
      </c>
      <c r="E324" s="30">
        <f t="shared" si="43"/>
        <v>0</v>
      </c>
      <c r="F324" s="30">
        <f t="shared" si="43"/>
        <v>0</v>
      </c>
      <c r="G324" s="30">
        <f t="shared" si="43"/>
        <v>12203.2</v>
      </c>
    </row>
    <row r="325" spans="1:7" s="4" customFormat="1" ht="25.5">
      <c r="A325" s="21" t="s">
        <v>311</v>
      </c>
      <c r="B325" s="2" t="s">
        <v>332</v>
      </c>
      <c r="C325" s="2" t="s">
        <v>310</v>
      </c>
      <c r="D325" s="27">
        <f t="shared" si="43"/>
        <v>13546.3</v>
      </c>
      <c r="E325" s="27">
        <f t="shared" si="43"/>
        <v>0</v>
      </c>
      <c r="F325" s="27">
        <f t="shared" si="43"/>
        <v>0</v>
      </c>
      <c r="G325" s="27">
        <f t="shared" si="43"/>
        <v>12203.2</v>
      </c>
    </row>
    <row r="326" spans="1:7" s="4" customFormat="1" ht="25.5">
      <c r="A326" s="21" t="s">
        <v>37</v>
      </c>
      <c r="B326" s="2" t="s">
        <v>332</v>
      </c>
      <c r="C326" s="2" t="s">
        <v>38</v>
      </c>
      <c r="D326" s="27">
        <v>13546.3</v>
      </c>
      <c r="E326" s="3"/>
      <c r="F326" s="3"/>
      <c r="G326" s="49">
        <v>12203.2</v>
      </c>
    </row>
    <row r="327" spans="1:7" s="4" customFormat="1" ht="25.5">
      <c r="A327" s="25" t="s">
        <v>336</v>
      </c>
      <c r="B327" s="20" t="s">
        <v>333</v>
      </c>
      <c r="C327" s="20"/>
      <c r="D327" s="30">
        <f aca="true" t="shared" si="44" ref="D327:G328">D328</f>
        <v>35275.4</v>
      </c>
      <c r="E327" s="30">
        <f t="shared" si="44"/>
        <v>0</v>
      </c>
      <c r="F327" s="30">
        <f t="shared" si="44"/>
        <v>0</v>
      </c>
      <c r="G327" s="30">
        <f t="shared" si="44"/>
        <v>7095.1</v>
      </c>
    </row>
    <row r="328" spans="1:7" s="4" customFormat="1" ht="25.5">
      <c r="A328" s="21" t="s">
        <v>311</v>
      </c>
      <c r="B328" s="2" t="s">
        <v>333</v>
      </c>
      <c r="C328" s="2" t="s">
        <v>310</v>
      </c>
      <c r="D328" s="27">
        <f t="shared" si="44"/>
        <v>35275.4</v>
      </c>
      <c r="E328" s="27">
        <f t="shared" si="44"/>
        <v>0</v>
      </c>
      <c r="F328" s="27">
        <f t="shared" si="44"/>
        <v>0</v>
      </c>
      <c r="G328" s="27">
        <f t="shared" si="44"/>
        <v>7095.1</v>
      </c>
    </row>
    <row r="329" spans="1:7" s="4" customFormat="1" ht="25.5">
      <c r="A329" s="21" t="s">
        <v>37</v>
      </c>
      <c r="B329" s="2" t="s">
        <v>333</v>
      </c>
      <c r="C329" s="2" t="s">
        <v>38</v>
      </c>
      <c r="D329" s="27">
        <v>35275.4</v>
      </c>
      <c r="E329" s="3"/>
      <c r="F329" s="3"/>
      <c r="G329" s="49">
        <v>7095.1</v>
      </c>
    </row>
    <row r="330" spans="1:7" s="4" customFormat="1" ht="51">
      <c r="A330" s="25" t="s">
        <v>391</v>
      </c>
      <c r="B330" s="20" t="s">
        <v>390</v>
      </c>
      <c r="C330" s="20"/>
      <c r="D330" s="30">
        <f aca="true" t="shared" si="45" ref="D330:G331">D331</f>
        <v>14748.7</v>
      </c>
      <c r="E330" s="30">
        <f t="shared" si="45"/>
        <v>0</v>
      </c>
      <c r="F330" s="30">
        <f t="shared" si="45"/>
        <v>0</v>
      </c>
      <c r="G330" s="30">
        <f t="shared" si="45"/>
        <v>12565</v>
      </c>
    </row>
    <row r="331" spans="1:7" s="4" customFormat="1" ht="25.5">
      <c r="A331" s="21" t="s">
        <v>311</v>
      </c>
      <c r="B331" s="2" t="s">
        <v>390</v>
      </c>
      <c r="C331" s="2" t="s">
        <v>310</v>
      </c>
      <c r="D331" s="27">
        <f t="shared" si="45"/>
        <v>14748.7</v>
      </c>
      <c r="E331" s="27">
        <f t="shared" si="45"/>
        <v>0</v>
      </c>
      <c r="F331" s="27">
        <f t="shared" si="45"/>
        <v>0</v>
      </c>
      <c r="G331" s="27">
        <f t="shared" si="45"/>
        <v>12565</v>
      </c>
    </row>
    <row r="332" spans="1:7" s="4" customFormat="1" ht="25.5">
      <c r="A332" s="21" t="s">
        <v>37</v>
      </c>
      <c r="B332" s="2" t="s">
        <v>390</v>
      </c>
      <c r="C332" s="2" t="s">
        <v>38</v>
      </c>
      <c r="D332" s="27">
        <v>14748.7</v>
      </c>
      <c r="E332" s="3"/>
      <c r="F332" s="3"/>
      <c r="G332" s="49">
        <v>12565</v>
      </c>
    </row>
    <row r="333" spans="1:7" s="4" customFormat="1" ht="25.5">
      <c r="A333" s="25" t="s">
        <v>201</v>
      </c>
      <c r="B333" s="20" t="s">
        <v>202</v>
      </c>
      <c r="C333" s="20" t="s">
        <v>6</v>
      </c>
      <c r="D333" s="30">
        <f aca="true" t="shared" si="46" ref="D333:G335">D334</f>
        <v>783.2</v>
      </c>
      <c r="E333" s="30">
        <f t="shared" si="46"/>
        <v>175</v>
      </c>
      <c r="F333" s="30">
        <f t="shared" si="46"/>
        <v>0</v>
      </c>
      <c r="G333" s="30">
        <f t="shared" si="46"/>
        <v>355</v>
      </c>
    </row>
    <row r="334" spans="1:7" s="4" customFormat="1" ht="25.5">
      <c r="A334" s="25" t="s">
        <v>337</v>
      </c>
      <c r="B334" s="20" t="s">
        <v>203</v>
      </c>
      <c r="C334" s="20" t="s">
        <v>6</v>
      </c>
      <c r="D334" s="30">
        <f t="shared" si="46"/>
        <v>783.2</v>
      </c>
      <c r="E334" s="30">
        <f t="shared" si="46"/>
        <v>175</v>
      </c>
      <c r="F334" s="30">
        <f t="shared" si="46"/>
        <v>0</v>
      </c>
      <c r="G334" s="30">
        <f t="shared" si="46"/>
        <v>355</v>
      </c>
    </row>
    <row r="335" spans="1:7" s="40" customFormat="1" ht="26.25">
      <c r="A335" s="21" t="s">
        <v>311</v>
      </c>
      <c r="B335" s="2" t="s">
        <v>203</v>
      </c>
      <c r="C335" s="2" t="s">
        <v>310</v>
      </c>
      <c r="D335" s="27">
        <f t="shared" si="46"/>
        <v>783.2</v>
      </c>
      <c r="E335" s="27">
        <f t="shared" si="46"/>
        <v>175</v>
      </c>
      <c r="F335" s="27">
        <f t="shared" si="46"/>
        <v>0</v>
      </c>
      <c r="G335" s="27">
        <f t="shared" si="46"/>
        <v>355</v>
      </c>
    </row>
    <row r="336" spans="1:7" s="4" customFormat="1" ht="25.5">
      <c r="A336" s="21" t="s">
        <v>37</v>
      </c>
      <c r="B336" s="2" t="s">
        <v>203</v>
      </c>
      <c r="C336" s="2" t="s">
        <v>38</v>
      </c>
      <c r="D336" s="27">
        <v>783.2</v>
      </c>
      <c r="E336" s="3">
        <v>175</v>
      </c>
      <c r="F336" s="3"/>
      <c r="G336" s="49">
        <v>355</v>
      </c>
    </row>
    <row r="337" spans="1:7" s="4" customFormat="1" ht="38.25">
      <c r="A337" s="25" t="s">
        <v>204</v>
      </c>
      <c r="B337" s="20" t="s">
        <v>205</v>
      </c>
      <c r="C337" s="20" t="s">
        <v>6</v>
      </c>
      <c r="D337" s="30">
        <f>D351+D338+D342+D345+D348+D356</f>
        <v>45678.1</v>
      </c>
      <c r="E337" s="30">
        <f>E351+E338+E342+E345+E348+E356</f>
        <v>11696</v>
      </c>
      <c r="F337" s="30">
        <f>F351+F338+F342+F345+F348+F356</f>
        <v>0</v>
      </c>
      <c r="G337" s="30">
        <f>G351+G338+G342+G345+G348+G356</f>
        <v>39551.3</v>
      </c>
    </row>
    <row r="338" spans="1:7" s="4" customFormat="1" ht="38.25">
      <c r="A338" s="25" t="s">
        <v>340</v>
      </c>
      <c r="B338" s="20" t="s">
        <v>338</v>
      </c>
      <c r="C338" s="20"/>
      <c r="D338" s="30">
        <f>D339+D341</f>
        <v>4284.4</v>
      </c>
      <c r="E338" s="30">
        <f>E339+E341</f>
        <v>0</v>
      </c>
      <c r="F338" s="30">
        <f>F339+F341</f>
        <v>0</v>
      </c>
      <c r="G338" s="30">
        <f>G339+G341</f>
        <v>2539.2</v>
      </c>
    </row>
    <row r="339" spans="1:7" s="40" customFormat="1" ht="26.25">
      <c r="A339" s="21" t="s">
        <v>311</v>
      </c>
      <c r="B339" s="2" t="s">
        <v>338</v>
      </c>
      <c r="C339" s="2" t="s">
        <v>310</v>
      </c>
      <c r="D339" s="27">
        <f>D340</f>
        <v>4190.9</v>
      </c>
      <c r="E339" s="27">
        <f>E340</f>
        <v>0</v>
      </c>
      <c r="F339" s="27">
        <f>F340</f>
        <v>0</v>
      </c>
      <c r="G339" s="27">
        <f>G340</f>
        <v>2539.2</v>
      </c>
    </row>
    <row r="340" spans="1:7" s="40" customFormat="1" ht="26.25">
      <c r="A340" s="21" t="s">
        <v>37</v>
      </c>
      <c r="B340" s="2" t="s">
        <v>338</v>
      </c>
      <c r="C340" s="2" t="s">
        <v>38</v>
      </c>
      <c r="D340" s="27">
        <v>4190.9</v>
      </c>
      <c r="E340" s="3"/>
      <c r="F340" s="3"/>
      <c r="G340" s="49">
        <v>2539.2</v>
      </c>
    </row>
    <row r="341" spans="1:7" s="40" customFormat="1" ht="15">
      <c r="A341" s="21" t="s">
        <v>428</v>
      </c>
      <c r="B341" s="2" t="s">
        <v>338</v>
      </c>
      <c r="C341" s="2" t="s">
        <v>427</v>
      </c>
      <c r="D341" s="27">
        <v>93.5</v>
      </c>
      <c r="E341" s="3"/>
      <c r="F341" s="3"/>
      <c r="G341" s="49">
        <v>0</v>
      </c>
    </row>
    <row r="342" spans="1:7" s="4" customFormat="1" ht="25.5">
      <c r="A342" s="25" t="s">
        <v>341</v>
      </c>
      <c r="B342" s="20" t="s">
        <v>339</v>
      </c>
      <c r="C342" s="20"/>
      <c r="D342" s="30">
        <f aca="true" t="shared" si="47" ref="D342:G343">D343</f>
        <v>6272.3</v>
      </c>
      <c r="E342" s="30">
        <f t="shared" si="47"/>
        <v>0</v>
      </c>
      <c r="F342" s="30">
        <f t="shared" si="47"/>
        <v>0</v>
      </c>
      <c r="G342" s="30">
        <f t="shared" si="47"/>
        <v>2072.3</v>
      </c>
    </row>
    <row r="343" spans="1:7" s="40" customFormat="1" ht="26.25">
      <c r="A343" s="21" t="s">
        <v>311</v>
      </c>
      <c r="B343" s="2" t="s">
        <v>339</v>
      </c>
      <c r="C343" s="2" t="s">
        <v>310</v>
      </c>
      <c r="D343" s="27">
        <f t="shared" si="47"/>
        <v>6272.3</v>
      </c>
      <c r="E343" s="27">
        <f t="shared" si="47"/>
        <v>0</v>
      </c>
      <c r="F343" s="27">
        <f t="shared" si="47"/>
        <v>0</v>
      </c>
      <c r="G343" s="27">
        <f t="shared" si="47"/>
        <v>2072.3</v>
      </c>
    </row>
    <row r="344" spans="1:7" s="40" customFormat="1" ht="26.25">
      <c r="A344" s="21" t="s">
        <v>37</v>
      </c>
      <c r="B344" s="2" t="s">
        <v>339</v>
      </c>
      <c r="C344" s="2" t="s">
        <v>38</v>
      </c>
      <c r="D344" s="27">
        <v>6272.3</v>
      </c>
      <c r="E344" s="3"/>
      <c r="F344" s="3"/>
      <c r="G344" s="49">
        <v>2072.3</v>
      </c>
    </row>
    <row r="345" spans="1:7" s="4" customFormat="1" ht="38.25">
      <c r="A345" s="25" t="s">
        <v>433</v>
      </c>
      <c r="B345" s="20" t="s">
        <v>429</v>
      </c>
      <c r="C345" s="20"/>
      <c r="D345" s="30">
        <f aca="true" t="shared" si="48" ref="D345:G346">D346</f>
        <v>5634.5</v>
      </c>
      <c r="E345" s="30">
        <f t="shared" si="48"/>
        <v>0</v>
      </c>
      <c r="F345" s="30">
        <f t="shared" si="48"/>
        <v>0</v>
      </c>
      <c r="G345" s="30">
        <f t="shared" si="48"/>
        <v>5634.5</v>
      </c>
    </row>
    <row r="346" spans="1:7" s="40" customFormat="1" ht="15">
      <c r="A346" s="21" t="s">
        <v>434</v>
      </c>
      <c r="B346" s="2" t="s">
        <v>429</v>
      </c>
      <c r="C346" s="2" t="s">
        <v>430</v>
      </c>
      <c r="D346" s="27">
        <f t="shared" si="48"/>
        <v>5634.5</v>
      </c>
      <c r="E346" s="27">
        <f t="shared" si="48"/>
        <v>0</v>
      </c>
      <c r="F346" s="27">
        <f t="shared" si="48"/>
        <v>0</v>
      </c>
      <c r="G346" s="27">
        <f t="shared" si="48"/>
        <v>5634.5</v>
      </c>
    </row>
    <row r="347" spans="1:7" s="40" customFormat="1" ht="26.25">
      <c r="A347" s="21" t="s">
        <v>435</v>
      </c>
      <c r="B347" s="2" t="s">
        <v>429</v>
      </c>
      <c r="C347" s="2" t="s">
        <v>431</v>
      </c>
      <c r="D347" s="27">
        <v>5634.5</v>
      </c>
      <c r="E347" s="3"/>
      <c r="F347" s="3"/>
      <c r="G347" s="49">
        <v>5634.5</v>
      </c>
    </row>
    <row r="348" spans="1:7" s="4" customFormat="1" ht="38.25">
      <c r="A348" s="25" t="s">
        <v>436</v>
      </c>
      <c r="B348" s="20" t="s">
        <v>432</v>
      </c>
      <c r="C348" s="20"/>
      <c r="D348" s="30">
        <f aca="true" t="shared" si="49" ref="D348:G349">D349</f>
        <v>13144</v>
      </c>
      <c r="E348" s="30">
        <f t="shared" si="49"/>
        <v>0</v>
      </c>
      <c r="F348" s="30">
        <f t="shared" si="49"/>
        <v>0</v>
      </c>
      <c r="G348" s="30">
        <f t="shared" si="49"/>
        <v>13144</v>
      </c>
    </row>
    <row r="349" spans="1:7" s="40" customFormat="1" ht="15">
      <c r="A349" s="21" t="s">
        <v>434</v>
      </c>
      <c r="B349" s="2" t="s">
        <v>432</v>
      </c>
      <c r="C349" s="2" t="s">
        <v>430</v>
      </c>
      <c r="D349" s="27">
        <f t="shared" si="49"/>
        <v>13144</v>
      </c>
      <c r="E349" s="27">
        <f t="shared" si="49"/>
        <v>0</v>
      </c>
      <c r="F349" s="27">
        <f t="shared" si="49"/>
        <v>0</v>
      </c>
      <c r="G349" s="27">
        <f t="shared" si="49"/>
        <v>13144</v>
      </c>
    </row>
    <row r="350" spans="1:7" s="40" customFormat="1" ht="26.25">
      <c r="A350" s="21" t="s">
        <v>435</v>
      </c>
      <c r="B350" s="2" t="s">
        <v>432</v>
      </c>
      <c r="C350" s="2" t="s">
        <v>431</v>
      </c>
      <c r="D350" s="27">
        <v>13144</v>
      </c>
      <c r="E350" s="3"/>
      <c r="F350" s="3"/>
      <c r="G350" s="49">
        <v>13144</v>
      </c>
    </row>
    <row r="351" spans="1:7" s="4" customFormat="1" ht="63.75">
      <c r="A351" s="25" t="s">
        <v>206</v>
      </c>
      <c r="B351" s="20" t="s">
        <v>207</v>
      </c>
      <c r="C351" s="20" t="s">
        <v>6</v>
      </c>
      <c r="D351" s="30">
        <f>D352+D354</f>
        <v>16242.9</v>
      </c>
      <c r="E351" s="30">
        <f>E352+E354</f>
        <v>11696</v>
      </c>
      <c r="F351" s="30">
        <f>F352+F354</f>
        <v>0</v>
      </c>
      <c r="G351" s="30">
        <f>G352+G354</f>
        <v>16161.3</v>
      </c>
    </row>
    <row r="352" spans="1:7" s="40" customFormat="1" ht="26.25">
      <c r="A352" s="21" t="s">
        <v>311</v>
      </c>
      <c r="B352" s="2" t="s">
        <v>207</v>
      </c>
      <c r="C352" s="2" t="s">
        <v>310</v>
      </c>
      <c r="D352" s="27">
        <f>D353</f>
        <v>8765.9</v>
      </c>
      <c r="E352" s="27">
        <f>E353</f>
        <v>6736</v>
      </c>
      <c r="F352" s="27">
        <f>F353</f>
        <v>0</v>
      </c>
      <c r="G352" s="27">
        <f>G353</f>
        <v>8698.8</v>
      </c>
    </row>
    <row r="353" spans="1:7" s="4" customFormat="1" ht="25.5">
      <c r="A353" s="21" t="s">
        <v>37</v>
      </c>
      <c r="B353" s="2" t="s">
        <v>207</v>
      </c>
      <c r="C353" s="2" t="s">
        <v>38</v>
      </c>
      <c r="D353" s="27">
        <v>8765.9</v>
      </c>
      <c r="E353" s="3">
        <v>6736</v>
      </c>
      <c r="F353" s="3"/>
      <c r="G353" s="49">
        <v>8698.8</v>
      </c>
    </row>
    <row r="354" spans="1:7" s="4" customFormat="1" ht="14.25">
      <c r="A354" s="21" t="s">
        <v>343</v>
      </c>
      <c r="B354" s="2" t="s">
        <v>207</v>
      </c>
      <c r="C354" s="2" t="s">
        <v>342</v>
      </c>
      <c r="D354" s="27">
        <f>D355</f>
        <v>7477</v>
      </c>
      <c r="E354" s="27">
        <f>E355</f>
        <v>4960</v>
      </c>
      <c r="F354" s="27">
        <f>F355</f>
        <v>0</v>
      </c>
      <c r="G354" s="27">
        <f>G355</f>
        <v>7462.5</v>
      </c>
    </row>
    <row r="355" spans="1:7" s="4" customFormat="1" ht="38.25">
      <c r="A355" s="21" t="s">
        <v>288</v>
      </c>
      <c r="B355" s="2" t="s">
        <v>207</v>
      </c>
      <c r="C355" s="2" t="s">
        <v>289</v>
      </c>
      <c r="D355" s="27">
        <v>7477</v>
      </c>
      <c r="E355" s="3">
        <v>4960</v>
      </c>
      <c r="F355" s="3"/>
      <c r="G355" s="49">
        <v>7462.5</v>
      </c>
    </row>
    <row r="356" spans="1:7" s="4" customFormat="1" ht="38.25">
      <c r="A356" s="25" t="s">
        <v>438</v>
      </c>
      <c r="B356" s="20" t="s">
        <v>437</v>
      </c>
      <c r="C356" s="20"/>
      <c r="D356" s="30">
        <f aca="true" t="shared" si="50" ref="D356:G357">D357</f>
        <v>100</v>
      </c>
      <c r="E356" s="30">
        <f t="shared" si="50"/>
        <v>0</v>
      </c>
      <c r="F356" s="30">
        <f t="shared" si="50"/>
        <v>0</v>
      </c>
      <c r="G356" s="30">
        <f t="shared" si="50"/>
        <v>0</v>
      </c>
    </row>
    <row r="357" spans="1:7" s="4" customFormat="1" ht="25.5">
      <c r="A357" s="21" t="s">
        <v>311</v>
      </c>
      <c r="B357" s="2" t="s">
        <v>437</v>
      </c>
      <c r="C357" s="2" t="s">
        <v>310</v>
      </c>
      <c r="D357" s="27">
        <f t="shared" si="50"/>
        <v>100</v>
      </c>
      <c r="E357" s="27">
        <f t="shared" si="50"/>
        <v>0</v>
      </c>
      <c r="F357" s="27">
        <f t="shared" si="50"/>
        <v>0</v>
      </c>
      <c r="G357" s="27">
        <f t="shared" si="50"/>
        <v>0</v>
      </c>
    </row>
    <row r="358" spans="1:7" s="4" customFormat="1" ht="25.5">
      <c r="A358" s="21" t="s">
        <v>37</v>
      </c>
      <c r="B358" s="2" t="s">
        <v>437</v>
      </c>
      <c r="C358" s="2" t="s">
        <v>38</v>
      </c>
      <c r="D358" s="27">
        <v>100</v>
      </c>
      <c r="E358" s="3"/>
      <c r="F358" s="3"/>
      <c r="G358" s="49">
        <v>0</v>
      </c>
    </row>
    <row r="359" spans="1:7" s="4" customFormat="1" ht="38.25">
      <c r="A359" s="25" t="s">
        <v>208</v>
      </c>
      <c r="B359" s="20" t="s">
        <v>209</v>
      </c>
      <c r="C359" s="20" t="s">
        <v>6</v>
      </c>
      <c r="D359" s="30">
        <f>D366+D360+D363</f>
        <v>315.8</v>
      </c>
      <c r="E359" s="30">
        <f>E366+E360+E363</f>
        <v>122</v>
      </c>
      <c r="F359" s="30">
        <f>F366+F360+F363</f>
        <v>0</v>
      </c>
      <c r="G359" s="30">
        <f>G366+G360+G363</f>
        <v>172.9</v>
      </c>
    </row>
    <row r="360" spans="1:7" s="40" customFormat="1" ht="39">
      <c r="A360" s="25" t="s">
        <v>393</v>
      </c>
      <c r="B360" s="2" t="s">
        <v>392</v>
      </c>
      <c r="C360" s="2"/>
      <c r="D360" s="27">
        <f>D361</f>
        <v>188.3</v>
      </c>
      <c r="E360" s="27">
        <f>E361</f>
        <v>0</v>
      </c>
      <c r="F360" s="27">
        <f>F361</f>
        <v>0</v>
      </c>
      <c r="G360" s="27">
        <f>G361</f>
        <v>45.5</v>
      </c>
    </row>
    <row r="361" spans="1:7" s="40" customFormat="1" ht="26.25">
      <c r="A361" s="21" t="s">
        <v>311</v>
      </c>
      <c r="B361" s="2" t="s">
        <v>392</v>
      </c>
      <c r="C361" s="2" t="s">
        <v>310</v>
      </c>
      <c r="D361" s="27">
        <f>D362</f>
        <v>188.3</v>
      </c>
      <c r="E361" s="3"/>
      <c r="F361" s="3"/>
      <c r="G361" s="49">
        <v>45.5</v>
      </c>
    </row>
    <row r="362" spans="1:7" s="40" customFormat="1" ht="26.25">
      <c r="A362" s="21" t="s">
        <v>37</v>
      </c>
      <c r="B362" s="2" t="s">
        <v>392</v>
      </c>
      <c r="C362" s="2" t="s">
        <v>38</v>
      </c>
      <c r="D362" s="27">
        <v>188.3</v>
      </c>
      <c r="E362" s="3"/>
      <c r="F362" s="3"/>
      <c r="G362" s="49">
        <v>45.5</v>
      </c>
    </row>
    <row r="363" spans="1:7" s="4" customFormat="1" ht="38.25">
      <c r="A363" s="25" t="s">
        <v>440</v>
      </c>
      <c r="B363" s="20" t="s">
        <v>439</v>
      </c>
      <c r="C363" s="20"/>
      <c r="D363" s="30">
        <f aca="true" t="shared" si="51" ref="D363:G364">D364</f>
        <v>5.5</v>
      </c>
      <c r="E363" s="30">
        <f t="shared" si="51"/>
        <v>0</v>
      </c>
      <c r="F363" s="30">
        <f t="shared" si="51"/>
        <v>0</v>
      </c>
      <c r="G363" s="30">
        <f t="shared" si="51"/>
        <v>5.4</v>
      </c>
    </row>
    <row r="364" spans="1:7" s="40" customFormat="1" ht="26.25">
      <c r="A364" s="21" t="s">
        <v>311</v>
      </c>
      <c r="B364" s="2" t="s">
        <v>439</v>
      </c>
      <c r="C364" s="2" t="s">
        <v>310</v>
      </c>
      <c r="D364" s="27">
        <f t="shared" si="51"/>
        <v>5.5</v>
      </c>
      <c r="E364" s="27">
        <f t="shared" si="51"/>
        <v>0</v>
      </c>
      <c r="F364" s="27">
        <f t="shared" si="51"/>
        <v>0</v>
      </c>
      <c r="G364" s="27">
        <f t="shared" si="51"/>
        <v>5.4</v>
      </c>
    </row>
    <row r="365" spans="1:7" s="40" customFormat="1" ht="26.25">
      <c r="A365" s="21" t="s">
        <v>37</v>
      </c>
      <c r="B365" s="2" t="s">
        <v>439</v>
      </c>
      <c r="C365" s="2" t="s">
        <v>38</v>
      </c>
      <c r="D365" s="27">
        <v>5.5</v>
      </c>
      <c r="E365" s="3"/>
      <c r="F365" s="3"/>
      <c r="G365" s="49">
        <v>5.4</v>
      </c>
    </row>
    <row r="366" spans="1:7" s="4" customFormat="1" ht="25.5">
      <c r="A366" s="25" t="s">
        <v>210</v>
      </c>
      <c r="B366" s="20" t="s">
        <v>211</v>
      </c>
      <c r="C366" s="20" t="s">
        <v>6</v>
      </c>
      <c r="D366" s="30">
        <f aca="true" t="shared" si="52" ref="D366:G367">D367</f>
        <v>122</v>
      </c>
      <c r="E366" s="30">
        <f t="shared" si="52"/>
        <v>122</v>
      </c>
      <c r="F366" s="30">
        <f t="shared" si="52"/>
        <v>0</v>
      </c>
      <c r="G366" s="30">
        <f t="shared" si="52"/>
        <v>122</v>
      </c>
    </row>
    <row r="367" spans="1:7" s="40" customFormat="1" ht="15">
      <c r="A367" s="21" t="s">
        <v>306</v>
      </c>
      <c r="B367" s="2" t="s">
        <v>211</v>
      </c>
      <c r="C367" s="2" t="s">
        <v>305</v>
      </c>
      <c r="D367" s="27">
        <f t="shared" si="52"/>
        <v>122</v>
      </c>
      <c r="E367" s="27">
        <f t="shared" si="52"/>
        <v>122</v>
      </c>
      <c r="F367" s="27">
        <f t="shared" si="52"/>
        <v>0</v>
      </c>
      <c r="G367" s="27">
        <f t="shared" si="52"/>
        <v>122</v>
      </c>
    </row>
    <row r="368" spans="1:7" s="4" customFormat="1" ht="14.25">
      <c r="A368" s="21" t="s">
        <v>29</v>
      </c>
      <c r="B368" s="2" t="s">
        <v>211</v>
      </c>
      <c r="C368" s="2" t="s">
        <v>30</v>
      </c>
      <c r="D368" s="27">
        <v>122</v>
      </c>
      <c r="E368" s="3">
        <v>122</v>
      </c>
      <c r="F368" s="3"/>
      <c r="G368" s="49">
        <v>122</v>
      </c>
    </row>
    <row r="369" spans="1:7" s="4" customFormat="1" ht="14.25">
      <c r="A369" s="25" t="s">
        <v>212</v>
      </c>
      <c r="B369" s="20" t="s">
        <v>213</v>
      </c>
      <c r="C369" s="20" t="s">
        <v>6</v>
      </c>
      <c r="D369" s="30">
        <f>D370+D374+D412+D416+D425+D432+D439+D443+D450</f>
        <v>176503.90000000002</v>
      </c>
      <c r="E369" s="30">
        <f>E370+E374+E412+E416+E425+E432+E439+E443+E450</f>
        <v>134740.3</v>
      </c>
      <c r="F369" s="30">
        <f>F370+F374+F412+F416+F425+F432+F439+F443+F450</f>
        <v>0</v>
      </c>
      <c r="G369" s="30">
        <f>G370+G374+G412+G416+G425+G432+G439+G443+G450</f>
        <v>170092.59999999998</v>
      </c>
    </row>
    <row r="370" spans="1:7" s="4" customFormat="1" ht="14.25">
      <c r="A370" s="25" t="s">
        <v>214</v>
      </c>
      <c r="B370" s="20" t="s">
        <v>215</v>
      </c>
      <c r="C370" s="20" t="s">
        <v>6</v>
      </c>
      <c r="D370" s="30">
        <f aca="true" t="shared" si="53" ref="D370:G372">D371</f>
        <v>35</v>
      </c>
      <c r="E370" s="30">
        <f t="shared" si="53"/>
        <v>35</v>
      </c>
      <c r="F370" s="30">
        <f t="shared" si="53"/>
        <v>0</v>
      </c>
      <c r="G370" s="30">
        <f t="shared" si="53"/>
        <v>34.6</v>
      </c>
    </row>
    <row r="371" spans="1:7" s="4" customFormat="1" ht="38.25">
      <c r="A371" s="25" t="s">
        <v>216</v>
      </c>
      <c r="B371" s="20" t="s">
        <v>217</v>
      </c>
      <c r="C371" s="20" t="s">
        <v>6</v>
      </c>
      <c r="D371" s="30">
        <f t="shared" si="53"/>
        <v>35</v>
      </c>
      <c r="E371" s="30">
        <f t="shared" si="53"/>
        <v>35</v>
      </c>
      <c r="F371" s="30">
        <f t="shared" si="53"/>
        <v>0</v>
      </c>
      <c r="G371" s="30">
        <f t="shared" si="53"/>
        <v>34.6</v>
      </c>
    </row>
    <row r="372" spans="1:7" s="40" customFormat="1" ht="26.25">
      <c r="A372" s="21" t="s">
        <v>311</v>
      </c>
      <c r="B372" s="2" t="s">
        <v>217</v>
      </c>
      <c r="C372" s="2" t="s">
        <v>310</v>
      </c>
      <c r="D372" s="27">
        <f t="shared" si="53"/>
        <v>35</v>
      </c>
      <c r="E372" s="27">
        <f t="shared" si="53"/>
        <v>35</v>
      </c>
      <c r="F372" s="27">
        <f t="shared" si="53"/>
        <v>0</v>
      </c>
      <c r="G372" s="27">
        <f t="shared" si="53"/>
        <v>34.6</v>
      </c>
    </row>
    <row r="373" spans="1:7" s="4" customFormat="1" ht="25.5">
      <c r="A373" s="21" t="s">
        <v>37</v>
      </c>
      <c r="B373" s="2" t="s">
        <v>217</v>
      </c>
      <c r="C373" s="2" t="s">
        <v>38</v>
      </c>
      <c r="D373" s="27">
        <v>35</v>
      </c>
      <c r="E373" s="3">
        <v>35</v>
      </c>
      <c r="F373" s="3"/>
      <c r="G373" s="49">
        <v>34.6</v>
      </c>
    </row>
    <row r="374" spans="1:7" s="4" customFormat="1" ht="38.25">
      <c r="A374" s="25" t="s">
        <v>218</v>
      </c>
      <c r="B374" s="20" t="s">
        <v>219</v>
      </c>
      <c r="C374" s="20" t="s">
        <v>6</v>
      </c>
      <c r="D374" s="30">
        <f>D384+D387+D398+D406+D375+D409+D389</f>
        <v>129514.40000000001</v>
      </c>
      <c r="E374" s="30">
        <f>E384+E387+E398+E406+E375+E409+E389</f>
        <v>92658.8</v>
      </c>
      <c r="F374" s="30">
        <f>F384+F387+F398+F406+F375+F409+F389</f>
        <v>0</v>
      </c>
      <c r="G374" s="30">
        <f>G384+G387+G398+G406+G375+G409+G389</f>
        <v>124582.40000000001</v>
      </c>
    </row>
    <row r="375" spans="1:7" s="4" customFormat="1" ht="38.25">
      <c r="A375" s="25" t="s">
        <v>290</v>
      </c>
      <c r="B375" s="20" t="s">
        <v>344</v>
      </c>
      <c r="C375" s="20"/>
      <c r="D375" s="30">
        <f>D376+D378+D380+D382</f>
        <v>9773.300000000001</v>
      </c>
      <c r="E375" s="30">
        <f>E376+E378+E380+E382</f>
        <v>0</v>
      </c>
      <c r="F375" s="30">
        <f>F376+F378+F380+F382</f>
        <v>0</v>
      </c>
      <c r="G375" s="30">
        <f>G376+G378+G380+G382</f>
        <v>9773.300000000001</v>
      </c>
    </row>
    <row r="376" spans="1:7" s="40" customFormat="1" ht="15">
      <c r="A376" s="21" t="s">
        <v>343</v>
      </c>
      <c r="B376" s="2" t="s">
        <v>344</v>
      </c>
      <c r="C376" s="2" t="s">
        <v>342</v>
      </c>
      <c r="D376" s="27">
        <f>D377</f>
        <v>68.2</v>
      </c>
      <c r="E376" s="27">
        <f>E377</f>
        <v>0</v>
      </c>
      <c r="F376" s="27">
        <f>F377</f>
        <v>0</v>
      </c>
      <c r="G376" s="27">
        <f>G377</f>
        <v>68.2</v>
      </c>
    </row>
    <row r="377" spans="1:7" s="40" customFormat="1" ht="39">
      <c r="A377" s="21" t="s">
        <v>288</v>
      </c>
      <c r="B377" s="2" t="s">
        <v>344</v>
      </c>
      <c r="C377" s="2" t="s">
        <v>289</v>
      </c>
      <c r="D377" s="27">
        <v>68.2</v>
      </c>
      <c r="E377" s="3"/>
      <c r="F377" s="3"/>
      <c r="G377" s="49">
        <v>68.2</v>
      </c>
    </row>
    <row r="378" spans="1:7" s="40" customFormat="1" ht="15">
      <c r="A378" s="21" t="s">
        <v>306</v>
      </c>
      <c r="B378" s="2" t="s">
        <v>344</v>
      </c>
      <c r="C378" s="2" t="s">
        <v>305</v>
      </c>
      <c r="D378" s="27">
        <f>D379</f>
        <v>8450.6</v>
      </c>
      <c r="E378" s="27">
        <f>E379</f>
        <v>0</v>
      </c>
      <c r="F378" s="27">
        <f>F379</f>
        <v>0</v>
      </c>
      <c r="G378" s="27">
        <f>G379</f>
        <v>8450.6</v>
      </c>
    </row>
    <row r="379" spans="1:7" s="40" customFormat="1" ht="15">
      <c r="A379" s="21" t="s">
        <v>29</v>
      </c>
      <c r="B379" s="2" t="s">
        <v>344</v>
      </c>
      <c r="C379" s="2" t="s">
        <v>30</v>
      </c>
      <c r="D379" s="27">
        <v>8450.6</v>
      </c>
      <c r="E379" s="3"/>
      <c r="F379" s="3"/>
      <c r="G379" s="49">
        <v>8450.6</v>
      </c>
    </row>
    <row r="380" spans="1:7" s="40" customFormat="1" ht="15">
      <c r="A380" s="21" t="s">
        <v>330</v>
      </c>
      <c r="B380" s="2" t="s">
        <v>344</v>
      </c>
      <c r="C380" s="2" t="s">
        <v>329</v>
      </c>
      <c r="D380" s="27">
        <f>D381</f>
        <v>0.8</v>
      </c>
      <c r="E380" s="27">
        <f>E381</f>
        <v>0</v>
      </c>
      <c r="F380" s="27">
        <f>F381</f>
        <v>0</v>
      </c>
      <c r="G380" s="27">
        <f>G381</f>
        <v>0.8</v>
      </c>
    </row>
    <row r="381" spans="1:7" s="40" customFormat="1" ht="15">
      <c r="A381" s="21" t="s">
        <v>286</v>
      </c>
      <c r="B381" s="2" t="s">
        <v>344</v>
      </c>
      <c r="C381" s="2" t="s">
        <v>287</v>
      </c>
      <c r="D381" s="27">
        <v>0.8</v>
      </c>
      <c r="E381" s="3"/>
      <c r="F381" s="3"/>
      <c r="G381" s="49">
        <v>0.8</v>
      </c>
    </row>
    <row r="382" spans="1:7" s="40" customFormat="1" ht="15">
      <c r="A382" s="21" t="s">
        <v>315</v>
      </c>
      <c r="B382" s="2" t="s">
        <v>344</v>
      </c>
      <c r="C382" s="2" t="s">
        <v>314</v>
      </c>
      <c r="D382" s="27">
        <f>D383</f>
        <v>1253.7</v>
      </c>
      <c r="E382" s="27">
        <f>E383</f>
        <v>0</v>
      </c>
      <c r="F382" s="27">
        <f>F383</f>
        <v>0</v>
      </c>
      <c r="G382" s="27">
        <f>G383</f>
        <v>1253.7</v>
      </c>
    </row>
    <row r="383" spans="1:7" s="40" customFormat="1" ht="15">
      <c r="A383" s="21" t="s">
        <v>291</v>
      </c>
      <c r="B383" s="2" t="s">
        <v>344</v>
      </c>
      <c r="C383" s="2" t="s">
        <v>292</v>
      </c>
      <c r="D383" s="27">
        <v>1253.7</v>
      </c>
      <c r="E383" s="3"/>
      <c r="F383" s="3"/>
      <c r="G383" s="49">
        <v>1253.7</v>
      </c>
    </row>
    <row r="384" spans="1:7" s="4" customFormat="1" ht="25.5">
      <c r="A384" s="25" t="s">
        <v>229</v>
      </c>
      <c r="B384" s="20" t="s">
        <v>230</v>
      </c>
      <c r="C384" s="20" t="s">
        <v>6</v>
      </c>
      <c r="D384" s="30">
        <f aca="true" t="shared" si="54" ref="D384:G385">D385</f>
        <v>1831</v>
      </c>
      <c r="E384" s="30">
        <f t="shared" si="54"/>
        <v>1831</v>
      </c>
      <c r="F384" s="30">
        <f t="shared" si="54"/>
        <v>0</v>
      </c>
      <c r="G384" s="30">
        <f t="shared" si="54"/>
        <v>1831</v>
      </c>
    </row>
    <row r="385" spans="1:7" s="40" customFormat="1" ht="15">
      <c r="A385" s="21" t="s">
        <v>346</v>
      </c>
      <c r="B385" s="2" t="s">
        <v>230</v>
      </c>
      <c r="C385" s="2" t="s">
        <v>345</v>
      </c>
      <c r="D385" s="27">
        <f t="shared" si="54"/>
        <v>1831</v>
      </c>
      <c r="E385" s="27">
        <f t="shared" si="54"/>
        <v>1831</v>
      </c>
      <c r="F385" s="27">
        <f t="shared" si="54"/>
        <v>0</v>
      </c>
      <c r="G385" s="27">
        <f t="shared" si="54"/>
        <v>1831</v>
      </c>
    </row>
    <row r="386" spans="1:7" s="4" customFormat="1" ht="14.25">
      <c r="A386" s="21" t="s">
        <v>227</v>
      </c>
      <c r="B386" s="2" t="s">
        <v>230</v>
      </c>
      <c r="C386" s="2" t="s">
        <v>228</v>
      </c>
      <c r="D386" s="27">
        <v>1831</v>
      </c>
      <c r="E386" s="3">
        <v>1831</v>
      </c>
      <c r="F386" s="3"/>
      <c r="G386" s="49">
        <v>1831</v>
      </c>
    </row>
    <row r="387" spans="1:7" s="4" customFormat="1" ht="14.25">
      <c r="A387" s="25" t="s">
        <v>220</v>
      </c>
      <c r="B387" s="20" t="s">
        <v>221</v>
      </c>
      <c r="C387" s="20" t="s">
        <v>6</v>
      </c>
      <c r="D387" s="30">
        <f>D388</f>
        <v>577</v>
      </c>
      <c r="E387" s="30">
        <f>E388</f>
        <v>577</v>
      </c>
      <c r="F387" s="30">
        <f>F388</f>
        <v>0</v>
      </c>
      <c r="G387" s="30">
        <f>G388</f>
        <v>564.6</v>
      </c>
    </row>
    <row r="388" spans="1:7" s="4" customFormat="1" ht="14.25">
      <c r="A388" s="21" t="s">
        <v>222</v>
      </c>
      <c r="B388" s="2" t="s">
        <v>221</v>
      </c>
      <c r="C388" s="2" t="s">
        <v>223</v>
      </c>
      <c r="D388" s="27">
        <v>577</v>
      </c>
      <c r="E388" s="3">
        <v>577</v>
      </c>
      <c r="F388" s="3"/>
      <c r="G388" s="49">
        <v>564.6</v>
      </c>
    </row>
    <row r="389" spans="1:7" s="4" customFormat="1" ht="25.5">
      <c r="A389" s="25" t="s">
        <v>411</v>
      </c>
      <c r="B389" s="20" t="s">
        <v>394</v>
      </c>
      <c r="C389" s="20"/>
      <c r="D389" s="30">
        <f>D392+D394+D396+D390</f>
        <v>28882</v>
      </c>
      <c r="E389" s="30">
        <f>E392+E394+E396+E390</f>
        <v>0</v>
      </c>
      <c r="F389" s="30">
        <f>F392+F394+F396+F390</f>
        <v>0</v>
      </c>
      <c r="G389" s="30">
        <f>G392+G394+G396+G390</f>
        <v>28882</v>
      </c>
    </row>
    <row r="390" spans="1:7" s="40" customFormat="1" ht="15">
      <c r="A390" s="21" t="s">
        <v>346</v>
      </c>
      <c r="B390" s="2" t="s">
        <v>394</v>
      </c>
      <c r="C390" s="2" t="s">
        <v>345</v>
      </c>
      <c r="D390" s="27">
        <f>D391</f>
        <v>218.5</v>
      </c>
      <c r="E390" s="27">
        <f>E391</f>
        <v>0</v>
      </c>
      <c r="F390" s="27">
        <f>F391</f>
        <v>0</v>
      </c>
      <c r="G390" s="27">
        <f>G391</f>
        <v>218.5</v>
      </c>
    </row>
    <row r="391" spans="1:7" s="40" customFormat="1" ht="15">
      <c r="A391" s="21" t="s">
        <v>350</v>
      </c>
      <c r="B391" s="2" t="s">
        <v>394</v>
      </c>
      <c r="C391" s="2" t="s">
        <v>349</v>
      </c>
      <c r="D391" s="27">
        <v>218.5</v>
      </c>
      <c r="E391" s="3"/>
      <c r="F391" s="3"/>
      <c r="G391" s="49">
        <v>218.5</v>
      </c>
    </row>
    <row r="392" spans="1:7" s="4" customFormat="1" ht="14.25">
      <c r="A392" s="21" t="s">
        <v>306</v>
      </c>
      <c r="B392" s="2" t="s">
        <v>394</v>
      </c>
      <c r="C392" s="2" t="s">
        <v>305</v>
      </c>
      <c r="D392" s="27">
        <f>D393</f>
        <v>27132.3</v>
      </c>
      <c r="E392" s="27">
        <f>E393</f>
        <v>0</v>
      </c>
      <c r="F392" s="27">
        <f>F393</f>
        <v>0</v>
      </c>
      <c r="G392" s="27">
        <f>G393</f>
        <v>27132.3</v>
      </c>
    </row>
    <row r="393" spans="1:7" s="4" customFormat="1" ht="14.25">
      <c r="A393" s="21" t="s">
        <v>29</v>
      </c>
      <c r="B393" s="2" t="s">
        <v>394</v>
      </c>
      <c r="C393" s="2" t="s">
        <v>30</v>
      </c>
      <c r="D393" s="27">
        <v>27132.3</v>
      </c>
      <c r="E393" s="3"/>
      <c r="F393" s="3"/>
      <c r="G393" s="49">
        <v>27132.3</v>
      </c>
    </row>
    <row r="394" spans="1:7" s="4" customFormat="1" ht="14.25">
      <c r="A394" s="21" t="s">
        <v>330</v>
      </c>
      <c r="B394" s="2" t="s">
        <v>394</v>
      </c>
      <c r="C394" s="2" t="s">
        <v>329</v>
      </c>
      <c r="D394" s="27">
        <f>D395</f>
        <v>23.8</v>
      </c>
      <c r="E394" s="27">
        <f>E395</f>
        <v>0</v>
      </c>
      <c r="F394" s="27">
        <f>F395</f>
        <v>0</v>
      </c>
      <c r="G394" s="27">
        <f>G395</f>
        <v>23.8</v>
      </c>
    </row>
    <row r="395" spans="1:7" s="4" customFormat="1" ht="14.25">
      <c r="A395" s="21" t="s">
        <v>286</v>
      </c>
      <c r="B395" s="2" t="s">
        <v>394</v>
      </c>
      <c r="C395" s="2" t="s">
        <v>287</v>
      </c>
      <c r="D395" s="27">
        <v>23.8</v>
      </c>
      <c r="E395" s="3"/>
      <c r="F395" s="3"/>
      <c r="G395" s="49">
        <v>23.8</v>
      </c>
    </row>
    <row r="396" spans="1:7" s="4" customFormat="1" ht="14.25">
      <c r="A396" s="21" t="s">
        <v>315</v>
      </c>
      <c r="B396" s="2" t="s">
        <v>394</v>
      </c>
      <c r="C396" s="2" t="s">
        <v>314</v>
      </c>
      <c r="D396" s="27">
        <f>D397</f>
        <v>1507.4</v>
      </c>
      <c r="E396" s="27">
        <f>E397</f>
        <v>0</v>
      </c>
      <c r="F396" s="27">
        <f>F397</f>
        <v>0</v>
      </c>
      <c r="G396" s="27">
        <f>G397</f>
        <v>1507.4</v>
      </c>
    </row>
    <row r="397" spans="1:7" s="4" customFormat="1" ht="14.25">
      <c r="A397" s="21" t="s">
        <v>291</v>
      </c>
      <c r="B397" s="2" t="s">
        <v>394</v>
      </c>
      <c r="C397" s="2" t="s">
        <v>292</v>
      </c>
      <c r="D397" s="27">
        <v>1507.4</v>
      </c>
      <c r="E397" s="3"/>
      <c r="F397" s="3"/>
      <c r="G397" s="49">
        <v>1507.4</v>
      </c>
    </row>
    <row r="398" spans="1:7" s="4" customFormat="1" ht="25.5">
      <c r="A398" s="25" t="s">
        <v>375</v>
      </c>
      <c r="B398" s="20" t="s">
        <v>224</v>
      </c>
      <c r="C398" s="20" t="s">
        <v>6</v>
      </c>
      <c r="D398" s="30">
        <f>D399+D402+D405</f>
        <v>7436.000000000001</v>
      </c>
      <c r="E398" s="30">
        <f>E399+E402+E405</f>
        <v>7150</v>
      </c>
      <c r="F398" s="30">
        <f>F399+F402+F405</f>
        <v>0</v>
      </c>
      <c r="G398" s="30">
        <f>G399+G402+G405</f>
        <v>7244.200000000001</v>
      </c>
    </row>
    <row r="399" spans="1:7" s="40" customFormat="1" ht="26.25">
      <c r="A399" s="21" t="s">
        <v>328</v>
      </c>
      <c r="B399" s="2" t="s">
        <v>224</v>
      </c>
      <c r="C399" s="2" t="s">
        <v>327</v>
      </c>
      <c r="D399" s="27">
        <f>D400+D401</f>
        <v>6967.700000000001</v>
      </c>
      <c r="E399" s="27">
        <f>E400+E401</f>
        <v>6689</v>
      </c>
      <c r="F399" s="27">
        <f>F400+F401</f>
        <v>0</v>
      </c>
      <c r="G399" s="27">
        <f>G400+G401</f>
        <v>6816.1</v>
      </c>
    </row>
    <row r="400" spans="1:7" s="4" customFormat="1" ht="25.5">
      <c r="A400" s="21" t="s">
        <v>123</v>
      </c>
      <c r="B400" s="2" t="s">
        <v>224</v>
      </c>
      <c r="C400" s="2" t="s">
        <v>124</v>
      </c>
      <c r="D400" s="27">
        <v>6900.6</v>
      </c>
      <c r="E400" s="3">
        <v>6689</v>
      </c>
      <c r="F400" s="3"/>
      <c r="G400" s="49">
        <v>6749</v>
      </c>
    </row>
    <row r="401" spans="1:7" s="4" customFormat="1" ht="25.5">
      <c r="A401" s="21" t="s">
        <v>129</v>
      </c>
      <c r="B401" s="2" t="s">
        <v>224</v>
      </c>
      <c r="C401" s="2" t="s">
        <v>130</v>
      </c>
      <c r="D401" s="27">
        <v>67.1</v>
      </c>
      <c r="E401" s="3"/>
      <c r="F401" s="3"/>
      <c r="G401" s="49">
        <v>67.1</v>
      </c>
    </row>
    <row r="402" spans="1:7" s="4" customFormat="1" ht="25.5">
      <c r="A402" s="21" t="s">
        <v>311</v>
      </c>
      <c r="B402" s="2" t="s">
        <v>224</v>
      </c>
      <c r="C402" s="2" t="s">
        <v>310</v>
      </c>
      <c r="D402" s="27">
        <f>D403+D404</f>
        <v>460.8</v>
      </c>
      <c r="E402" s="27">
        <f>E403+E404</f>
        <v>461</v>
      </c>
      <c r="F402" s="27">
        <f>F403+F404</f>
        <v>0</v>
      </c>
      <c r="G402" s="27">
        <f>G403+G404</f>
        <v>420.6</v>
      </c>
    </row>
    <row r="403" spans="1:7" s="4" customFormat="1" ht="25.5">
      <c r="A403" s="21" t="s">
        <v>65</v>
      </c>
      <c r="B403" s="2" t="s">
        <v>224</v>
      </c>
      <c r="C403" s="2" t="s">
        <v>66</v>
      </c>
      <c r="D403" s="27">
        <v>136</v>
      </c>
      <c r="E403" s="3">
        <v>173</v>
      </c>
      <c r="F403" s="3"/>
      <c r="G403" s="49">
        <v>136</v>
      </c>
    </row>
    <row r="404" spans="1:7" s="4" customFormat="1" ht="25.5">
      <c r="A404" s="21" t="s">
        <v>37</v>
      </c>
      <c r="B404" s="2" t="s">
        <v>224</v>
      </c>
      <c r="C404" s="2" t="s">
        <v>38</v>
      </c>
      <c r="D404" s="27">
        <v>324.8</v>
      </c>
      <c r="E404" s="3">
        <v>288</v>
      </c>
      <c r="F404" s="3"/>
      <c r="G404" s="49">
        <v>284.6</v>
      </c>
    </row>
    <row r="405" spans="1:7" s="4" customFormat="1" ht="14.25">
      <c r="A405" s="21" t="s">
        <v>362</v>
      </c>
      <c r="B405" s="2" t="s">
        <v>224</v>
      </c>
      <c r="C405" s="2" t="s">
        <v>355</v>
      </c>
      <c r="D405" s="27">
        <v>7.5</v>
      </c>
      <c r="E405" s="3"/>
      <c r="F405" s="3"/>
      <c r="G405" s="49">
        <v>7.5</v>
      </c>
    </row>
    <row r="406" spans="1:7" s="4" customFormat="1" ht="25.5">
      <c r="A406" s="25" t="s">
        <v>225</v>
      </c>
      <c r="B406" s="20" t="s">
        <v>226</v>
      </c>
      <c r="C406" s="20" t="s">
        <v>6</v>
      </c>
      <c r="D406" s="30">
        <f aca="true" t="shared" si="55" ref="D406:G407">D407</f>
        <v>79863.3</v>
      </c>
      <c r="E406" s="30">
        <f t="shared" si="55"/>
        <v>83100.8</v>
      </c>
      <c r="F406" s="30">
        <f t="shared" si="55"/>
        <v>0</v>
      </c>
      <c r="G406" s="30">
        <f t="shared" si="55"/>
        <v>76085.3</v>
      </c>
    </row>
    <row r="407" spans="1:7" s="40" customFormat="1" ht="15">
      <c r="A407" s="21" t="s">
        <v>346</v>
      </c>
      <c r="B407" s="2" t="s">
        <v>226</v>
      </c>
      <c r="C407" s="2" t="s">
        <v>345</v>
      </c>
      <c r="D407" s="27">
        <f t="shared" si="55"/>
        <v>79863.3</v>
      </c>
      <c r="E407" s="27">
        <f t="shared" si="55"/>
        <v>83100.8</v>
      </c>
      <c r="F407" s="27">
        <f t="shared" si="55"/>
        <v>0</v>
      </c>
      <c r="G407" s="27">
        <f t="shared" si="55"/>
        <v>76085.3</v>
      </c>
    </row>
    <row r="408" spans="1:7" s="4" customFormat="1" ht="14.25">
      <c r="A408" s="21" t="s">
        <v>227</v>
      </c>
      <c r="B408" s="2" t="s">
        <v>226</v>
      </c>
      <c r="C408" s="2" t="s">
        <v>228</v>
      </c>
      <c r="D408" s="27">
        <v>79863.3</v>
      </c>
      <c r="E408" s="3">
        <v>83100.8</v>
      </c>
      <c r="F408" s="3"/>
      <c r="G408" s="49">
        <v>76085.3</v>
      </c>
    </row>
    <row r="409" spans="1:7" s="4" customFormat="1" ht="38.25">
      <c r="A409" s="25" t="s">
        <v>351</v>
      </c>
      <c r="B409" s="20" t="s">
        <v>348</v>
      </c>
      <c r="C409" s="20"/>
      <c r="D409" s="30">
        <f aca="true" t="shared" si="56" ref="D409:G410">D410</f>
        <v>1151.8</v>
      </c>
      <c r="E409" s="30">
        <f t="shared" si="56"/>
        <v>0</v>
      </c>
      <c r="F409" s="30">
        <f t="shared" si="56"/>
        <v>0</v>
      </c>
      <c r="G409" s="30">
        <f t="shared" si="56"/>
        <v>202</v>
      </c>
    </row>
    <row r="410" spans="1:7" s="4" customFormat="1" ht="14.25">
      <c r="A410" s="21" t="s">
        <v>346</v>
      </c>
      <c r="B410" s="2" t="s">
        <v>348</v>
      </c>
      <c r="C410" s="2" t="s">
        <v>345</v>
      </c>
      <c r="D410" s="27">
        <f t="shared" si="56"/>
        <v>1151.8</v>
      </c>
      <c r="E410" s="27">
        <f t="shared" si="56"/>
        <v>0</v>
      </c>
      <c r="F410" s="27">
        <f t="shared" si="56"/>
        <v>0</v>
      </c>
      <c r="G410" s="27">
        <f t="shared" si="56"/>
        <v>202</v>
      </c>
    </row>
    <row r="411" spans="1:7" s="4" customFormat="1" ht="14.25">
      <c r="A411" s="21" t="s">
        <v>350</v>
      </c>
      <c r="B411" s="2" t="s">
        <v>348</v>
      </c>
      <c r="C411" s="2" t="s">
        <v>349</v>
      </c>
      <c r="D411" s="27">
        <v>1151.8</v>
      </c>
      <c r="E411" s="3"/>
      <c r="F411" s="3"/>
      <c r="G411" s="49">
        <v>202</v>
      </c>
    </row>
    <row r="412" spans="1:7" s="4" customFormat="1" ht="38.25">
      <c r="A412" s="25" t="s">
        <v>231</v>
      </c>
      <c r="B412" s="20" t="s">
        <v>232</v>
      </c>
      <c r="C412" s="20" t="s">
        <v>6</v>
      </c>
      <c r="D412" s="30">
        <f aca="true" t="shared" si="57" ref="D412:G414">D413</f>
        <v>35</v>
      </c>
      <c r="E412" s="30">
        <f t="shared" si="57"/>
        <v>35</v>
      </c>
      <c r="F412" s="30">
        <f t="shared" si="57"/>
        <v>0</v>
      </c>
      <c r="G412" s="30">
        <f t="shared" si="57"/>
        <v>34.2</v>
      </c>
    </row>
    <row r="413" spans="1:7" s="4" customFormat="1" ht="25.5">
      <c r="A413" s="25" t="s">
        <v>347</v>
      </c>
      <c r="B413" s="20" t="s">
        <v>233</v>
      </c>
      <c r="C413" s="20" t="s">
        <v>6</v>
      </c>
      <c r="D413" s="30">
        <f t="shared" si="57"/>
        <v>35</v>
      </c>
      <c r="E413" s="30">
        <f t="shared" si="57"/>
        <v>35</v>
      </c>
      <c r="F413" s="30">
        <f t="shared" si="57"/>
        <v>0</v>
      </c>
      <c r="G413" s="30">
        <f t="shared" si="57"/>
        <v>34.2</v>
      </c>
    </row>
    <row r="414" spans="1:7" s="40" customFormat="1" ht="26.25">
      <c r="A414" s="21" t="s">
        <v>311</v>
      </c>
      <c r="B414" s="2" t="s">
        <v>233</v>
      </c>
      <c r="C414" s="2" t="s">
        <v>310</v>
      </c>
      <c r="D414" s="27">
        <f t="shared" si="57"/>
        <v>35</v>
      </c>
      <c r="E414" s="27">
        <f t="shared" si="57"/>
        <v>35</v>
      </c>
      <c r="F414" s="27">
        <f t="shared" si="57"/>
        <v>0</v>
      </c>
      <c r="G414" s="27">
        <f t="shared" si="57"/>
        <v>34.2</v>
      </c>
    </row>
    <row r="415" spans="1:7" s="4" customFormat="1" ht="25.5">
      <c r="A415" s="21" t="s">
        <v>37</v>
      </c>
      <c r="B415" s="2" t="s">
        <v>233</v>
      </c>
      <c r="C415" s="2" t="s">
        <v>38</v>
      </c>
      <c r="D415" s="27">
        <v>35</v>
      </c>
      <c r="E415" s="3">
        <v>35</v>
      </c>
      <c r="F415" s="3"/>
      <c r="G415" s="49">
        <v>34.2</v>
      </c>
    </row>
    <row r="416" spans="1:7" s="4" customFormat="1" ht="25.5">
      <c r="A416" s="25" t="s">
        <v>234</v>
      </c>
      <c r="B416" s="20" t="s">
        <v>235</v>
      </c>
      <c r="C416" s="20" t="s">
        <v>6</v>
      </c>
      <c r="D416" s="30">
        <f>D417+D422</f>
        <v>1389</v>
      </c>
      <c r="E416" s="30">
        <f>E417+E422</f>
        <v>1100</v>
      </c>
      <c r="F416" s="30">
        <f>F417+F422</f>
        <v>0</v>
      </c>
      <c r="G416" s="30">
        <f>G417+G422</f>
        <v>851.4000000000001</v>
      </c>
    </row>
    <row r="417" spans="1:7" s="4" customFormat="1" ht="14.25">
      <c r="A417" s="25" t="s">
        <v>236</v>
      </c>
      <c r="B417" s="20" t="s">
        <v>237</v>
      </c>
      <c r="C417" s="20" t="s">
        <v>6</v>
      </c>
      <c r="D417" s="30">
        <f>D418+D420</f>
        <v>863.7</v>
      </c>
      <c r="E417" s="30">
        <f>E418+E420</f>
        <v>600</v>
      </c>
      <c r="F417" s="30">
        <f>F418+F420</f>
        <v>0</v>
      </c>
      <c r="G417" s="30">
        <f>G418+G420</f>
        <v>627.1</v>
      </c>
    </row>
    <row r="418" spans="1:7" s="40" customFormat="1" ht="26.25">
      <c r="A418" s="21" t="s">
        <v>311</v>
      </c>
      <c r="B418" s="2" t="s">
        <v>237</v>
      </c>
      <c r="C418" s="2" t="s">
        <v>310</v>
      </c>
      <c r="D418" s="27">
        <f>D419</f>
        <v>862.2</v>
      </c>
      <c r="E418" s="27">
        <f>E419</f>
        <v>600</v>
      </c>
      <c r="F418" s="27">
        <f>F419</f>
        <v>0</v>
      </c>
      <c r="G418" s="27">
        <f>G419</f>
        <v>625.6</v>
      </c>
    </row>
    <row r="419" spans="1:7" s="4" customFormat="1" ht="25.5">
      <c r="A419" s="21" t="s">
        <v>37</v>
      </c>
      <c r="B419" s="2" t="s">
        <v>237</v>
      </c>
      <c r="C419" s="2" t="s">
        <v>38</v>
      </c>
      <c r="D419" s="27">
        <v>862.2</v>
      </c>
      <c r="E419" s="3">
        <v>600</v>
      </c>
      <c r="F419" s="3"/>
      <c r="G419" s="49">
        <v>625.6</v>
      </c>
    </row>
    <row r="420" spans="1:7" s="4" customFormat="1" ht="14.25">
      <c r="A420" s="21" t="s">
        <v>315</v>
      </c>
      <c r="B420" s="2" t="s">
        <v>237</v>
      </c>
      <c r="C420" s="2" t="s">
        <v>314</v>
      </c>
      <c r="D420" s="27">
        <f>D421</f>
        <v>1.5</v>
      </c>
      <c r="E420" s="27">
        <f>E421</f>
        <v>0</v>
      </c>
      <c r="F420" s="27">
        <f>F421</f>
        <v>0</v>
      </c>
      <c r="G420" s="27">
        <f>G421</f>
        <v>1.5</v>
      </c>
    </row>
    <row r="421" spans="1:7" s="4" customFormat="1" ht="14.25">
      <c r="A421" s="21" t="s">
        <v>44</v>
      </c>
      <c r="B421" s="2" t="s">
        <v>237</v>
      </c>
      <c r="C421" s="2" t="s">
        <v>45</v>
      </c>
      <c r="D421" s="27">
        <v>1.5</v>
      </c>
      <c r="E421" s="3"/>
      <c r="F421" s="3"/>
      <c r="G421" s="49">
        <v>1.5</v>
      </c>
    </row>
    <row r="422" spans="1:7" s="4" customFormat="1" ht="25.5">
      <c r="A422" s="25" t="s">
        <v>238</v>
      </c>
      <c r="B422" s="20" t="s">
        <v>239</v>
      </c>
      <c r="C422" s="20" t="s">
        <v>6</v>
      </c>
      <c r="D422" s="30">
        <f aca="true" t="shared" si="58" ref="D422:G423">D423</f>
        <v>525.3</v>
      </c>
      <c r="E422" s="30">
        <f t="shared" si="58"/>
        <v>500</v>
      </c>
      <c r="F422" s="30">
        <f t="shared" si="58"/>
        <v>0</v>
      </c>
      <c r="G422" s="30">
        <f t="shared" si="58"/>
        <v>224.3</v>
      </c>
    </row>
    <row r="423" spans="1:7" s="40" customFormat="1" ht="26.25">
      <c r="A423" s="21" t="s">
        <v>311</v>
      </c>
      <c r="B423" s="2" t="s">
        <v>239</v>
      </c>
      <c r="C423" s="2" t="s">
        <v>310</v>
      </c>
      <c r="D423" s="27">
        <f t="shared" si="58"/>
        <v>525.3</v>
      </c>
      <c r="E423" s="27">
        <f t="shared" si="58"/>
        <v>500</v>
      </c>
      <c r="F423" s="27">
        <f t="shared" si="58"/>
        <v>0</v>
      </c>
      <c r="G423" s="27">
        <f t="shared" si="58"/>
        <v>224.3</v>
      </c>
    </row>
    <row r="424" spans="1:7" s="4" customFormat="1" ht="25.5">
      <c r="A424" s="21" t="s">
        <v>37</v>
      </c>
      <c r="B424" s="2" t="s">
        <v>239</v>
      </c>
      <c r="C424" s="2" t="s">
        <v>38</v>
      </c>
      <c r="D424" s="27">
        <v>525.3</v>
      </c>
      <c r="E424" s="3">
        <v>500</v>
      </c>
      <c r="F424" s="3"/>
      <c r="G424" s="49">
        <v>224.3</v>
      </c>
    </row>
    <row r="425" spans="1:7" s="4" customFormat="1" ht="14.25">
      <c r="A425" s="25" t="s">
        <v>240</v>
      </c>
      <c r="B425" s="20" t="s">
        <v>241</v>
      </c>
      <c r="C425" s="20" t="s">
        <v>6</v>
      </c>
      <c r="D425" s="30">
        <f>D426</f>
        <v>652.5</v>
      </c>
      <c r="E425" s="30">
        <f>E426</f>
        <v>652.5</v>
      </c>
      <c r="F425" s="30">
        <f>F426</f>
        <v>0</v>
      </c>
      <c r="G425" s="30">
        <f>G426</f>
        <v>591.2</v>
      </c>
    </row>
    <row r="426" spans="1:7" s="4" customFormat="1" ht="25.5">
      <c r="A426" s="25" t="s">
        <v>242</v>
      </c>
      <c r="B426" s="20" t="s">
        <v>243</v>
      </c>
      <c r="C426" s="20" t="s">
        <v>6</v>
      </c>
      <c r="D426" s="30">
        <f>D427+D429</f>
        <v>652.5</v>
      </c>
      <c r="E426" s="30">
        <f>E427+E429</f>
        <v>652.5</v>
      </c>
      <c r="F426" s="30">
        <f>F427+F429</f>
        <v>0</v>
      </c>
      <c r="G426" s="30">
        <f>G427+G429</f>
        <v>591.2</v>
      </c>
    </row>
    <row r="427" spans="1:7" s="40" customFormat="1" ht="26.25">
      <c r="A427" s="21" t="s">
        <v>328</v>
      </c>
      <c r="B427" s="2" t="s">
        <v>243</v>
      </c>
      <c r="C427" s="2" t="s">
        <v>327</v>
      </c>
      <c r="D427" s="27">
        <f>D428</f>
        <v>329.8</v>
      </c>
      <c r="E427" s="27">
        <f>E428</f>
        <v>415.5</v>
      </c>
      <c r="F427" s="27">
        <f>F428</f>
        <v>0</v>
      </c>
      <c r="G427" s="27">
        <f>G428</f>
        <v>328.2</v>
      </c>
    </row>
    <row r="428" spans="1:7" s="4" customFormat="1" ht="25.5">
      <c r="A428" s="21" t="s">
        <v>123</v>
      </c>
      <c r="B428" s="2" t="s">
        <v>243</v>
      </c>
      <c r="C428" s="2" t="s">
        <v>124</v>
      </c>
      <c r="D428" s="27">
        <v>329.8</v>
      </c>
      <c r="E428" s="3">
        <v>415.5</v>
      </c>
      <c r="F428" s="3"/>
      <c r="G428" s="49">
        <v>328.2</v>
      </c>
    </row>
    <row r="429" spans="1:7" s="4" customFormat="1" ht="25.5">
      <c r="A429" s="21" t="s">
        <v>311</v>
      </c>
      <c r="B429" s="2" t="s">
        <v>243</v>
      </c>
      <c r="C429" s="2" t="s">
        <v>310</v>
      </c>
      <c r="D429" s="27">
        <f>D430+D431</f>
        <v>322.7</v>
      </c>
      <c r="E429" s="27">
        <f>E430+E431</f>
        <v>237</v>
      </c>
      <c r="F429" s="27">
        <f>F430+F431</f>
        <v>0</v>
      </c>
      <c r="G429" s="27">
        <f>G430+G431</f>
        <v>263</v>
      </c>
    </row>
    <row r="430" spans="1:7" s="4" customFormat="1" ht="25.5">
      <c r="A430" s="21" t="s">
        <v>65</v>
      </c>
      <c r="B430" s="2" t="s">
        <v>243</v>
      </c>
      <c r="C430" s="2" t="s">
        <v>66</v>
      </c>
      <c r="D430" s="27">
        <v>224.7</v>
      </c>
      <c r="E430" s="3">
        <v>137.5</v>
      </c>
      <c r="F430" s="3"/>
      <c r="G430" s="49">
        <v>165.4</v>
      </c>
    </row>
    <row r="431" spans="1:7" s="4" customFormat="1" ht="25.5">
      <c r="A431" s="21" t="s">
        <v>37</v>
      </c>
      <c r="B431" s="2" t="s">
        <v>243</v>
      </c>
      <c r="C431" s="2" t="s">
        <v>38</v>
      </c>
      <c r="D431" s="27">
        <v>98</v>
      </c>
      <c r="E431" s="3">
        <v>99.5</v>
      </c>
      <c r="F431" s="3"/>
      <c r="G431" s="49">
        <v>97.6</v>
      </c>
    </row>
    <row r="432" spans="1:7" s="4" customFormat="1" ht="25.5">
      <c r="A432" s="25" t="s">
        <v>244</v>
      </c>
      <c r="B432" s="20" t="s">
        <v>245</v>
      </c>
      <c r="C432" s="20" t="s">
        <v>6</v>
      </c>
      <c r="D432" s="30">
        <f>D433</f>
        <v>1521.9</v>
      </c>
      <c r="E432" s="30">
        <f>E433</f>
        <v>1691</v>
      </c>
      <c r="F432" s="30">
        <f>F433</f>
        <v>0</v>
      </c>
      <c r="G432" s="30">
        <f>G433</f>
        <v>1521.9</v>
      </c>
    </row>
    <row r="433" spans="1:7" s="4" customFormat="1" ht="14.25">
      <c r="A433" s="25" t="s">
        <v>246</v>
      </c>
      <c r="B433" s="20" t="s">
        <v>247</v>
      </c>
      <c r="C433" s="20" t="s">
        <v>6</v>
      </c>
      <c r="D433" s="30">
        <f>D434+D436</f>
        <v>1521.9</v>
      </c>
      <c r="E433" s="30">
        <f>E434+E436</f>
        <v>1691</v>
      </c>
      <c r="F433" s="30">
        <f>F434+F436</f>
        <v>0</v>
      </c>
      <c r="G433" s="30">
        <f>G434+G436</f>
        <v>1521.9</v>
      </c>
    </row>
    <row r="434" spans="1:7" s="40" customFormat="1" ht="26.25">
      <c r="A434" s="21" t="s">
        <v>328</v>
      </c>
      <c r="B434" s="2" t="s">
        <v>247</v>
      </c>
      <c r="C434" s="2" t="s">
        <v>327</v>
      </c>
      <c r="D434" s="27">
        <f>D435</f>
        <v>1336.4</v>
      </c>
      <c r="E434" s="27">
        <f>E435</f>
        <v>1355</v>
      </c>
      <c r="F434" s="27">
        <f>F435</f>
        <v>0</v>
      </c>
      <c r="G434" s="27">
        <f>G435</f>
        <v>1336.4</v>
      </c>
    </row>
    <row r="435" spans="1:7" s="4" customFormat="1" ht="25.5">
      <c r="A435" s="21" t="s">
        <v>123</v>
      </c>
      <c r="B435" s="2" t="s">
        <v>247</v>
      </c>
      <c r="C435" s="2" t="s">
        <v>124</v>
      </c>
      <c r="D435" s="27">
        <v>1336.4</v>
      </c>
      <c r="E435" s="3">
        <v>1355</v>
      </c>
      <c r="F435" s="3"/>
      <c r="G435" s="49">
        <v>1336.4</v>
      </c>
    </row>
    <row r="436" spans="1:7" s="4" customFormat="1" ht="25.5">
      <c r="A436" s="21" t="s">
        <v>311</v>
      </c>
      <c r="B436" s="2" t="s">
        <v>247</v>
      </c>
      <c r="C436" s="2" t="s">
        <v>310</v>
      </c>
      <c r="D436" s="27">
        <f>D437+D438</f>
        <v>185.5</v>
      </c>
      <c r="E436" s="27">
        <f>E437+E438</f>
        <v>336</v>
      </c>
      <c r="F436" s="27">
        <f>F437+F438</f>
        <v>0</v>
      </c>
      <c r="G436" s="27">
        <f>G437+G438</f>
        <v>185.5</v>
      </c>
    </row>
    <row r="437" spans="1:7" s="4" customFormat="1" ht="25.5">
      <c r="A437" s="21" t="s">
        <v>65</v>
      </c>
      <c r="B437" s="2" t="s">
        <v>247</v>
      </c>
      <c r="C437" s="2" t="s">
        <v>66</v>
      </c>
      <c r="D437" s="27">
        <v>12.8</v>
      </c>
      <c r="E437" s="3">
        <v>67.9</v>
      </c>
      <c r="F437" s="3"/>
      <c r="G437" s="49">
        <v>12.8</v>
      </c>
    </row>
    <row r="438" spans="1:7" s="4" customFormat="1" ht="25.5">
      <c r="A438" s="21" t="s">
        <v>37</v>
      </c>
      <c r="B438" s="2" t="s">
        <v>247</v>
      </c>
      <c r="C438" s="2" t="s">
        <v>38</v>
      </c>
      <c r="D438" s="27">
        <v>172.7</v>
      </c>
      <c r="E438" s="3">
        <v>268.1</v>
      </c>
      <c r="F438" s="3"/>
      <c r="G438" s="49">
        <v>172.7</v>
      </c>
    </row>
    <row r="439" spans="1:7" s="4" customFormat="1" ht="38.25">
      <c r="A439" s="25" t="s">
        <v>248</v>
      </c>
      <c r="B439" s="20" t="s">
        <v>249</v>
      </c>
      <c r="C439" s="20" t="s">
        <v>6</v>
      </c>
      <c r="D439" s="30">
        <f aca="true" t="shared" si="59" ref="D439:G441">D440</f>
        <v>80</v>
      </c>
      <c r="E439" s="30">
        <f t="shared" si="59"/>
        <v>80</v>
      </c>
      <c r="F439" s="30">
        <f t="shared" si="59"/>
        <v>0</v>
      </c>
      <c r="G439" s="30">
        <f t="shared" si="59"/>
        <v>70.7</v>
      </c>
    </row>
    <row r="440" spans="1:7" s="4" customFormat="1" ht="14.25">
      <c r="A440" s="25" t="s">
        <v>352</v>
      </c>
      <c r="B440" s="20" t="s">
        <v>250</v>
      </c>
      <c r="C440" s="20" t="s">
        <v>6</v>
      </c>
      <c r="D440" s="30">
        <f t="shared" si="59"/>
        <v>80</v>
      </c>
      <c r="E440" s="30">
        <f t="shared" si="59"/>
        <v>80</v>
      </c>
      <c r="F440" s="30">
        <f t="shared" si="59"/>
        <v>0</v>
      </c>
      <c r="G440" s="30">
        <f t="shared" si="59"/>
        <v>70.7</v>
      </c>
    </row>
    <row r="441" spans="1:7" s="40" customFormat="1" ht="26.25">
      <c r="A441" s="21" t="s">
        <v>311</v>
      </c>
      <c r="B441" s="2" t="s">
        <v>250</v>
      </c>
      <c r="C441" s="2" t="s">
        <v>310</v>
      </c>
      <c r="D441" s="27">
        <f t="shared" si="59"/>
        <v>80</v>
      </c>
      <c r="E441" s="27">
        <f t="shared" si="59"/>
        <v>80</v>
      </c>
      <c r="F441" s="27">
        <f t="shared" si="59"/>
        <v>0</v>
      </c>
      <c r="G441" s="27">
        <f t="shared" si="59"/>
        <v>70.7</v>
      </c>
    </row>
    <row r="442" spans="1:7" s="4" customFormat="1" ht="25.5">
      <c r="A442" s="21" t="s">
        <v>37</v>
      </c>
      <c r="B442" s="2" t="s">
        <v>250</v>
      </c>
      <c r="C442" s="2" t="s">
        <v>38</v>
      </c>
      <c r="D442" s="27">
        <v>80</v>
      </c>
      <c r="E442" s="3">
        <v>80</v>
      </c>
      <c r="F442" s="3"/>
      <c r="G442" s="49">
        <v>70.7</v>
      </c>
    </row>
    <row r="443" spans="1:7" s="4" customFormat="1" ht="14.25">
      <c r="A443" s="25" t="s">
        <v>251</v>
      </c>
      <c r="B443" s="20" t="s">
        <v>252</v>
      </c>
      <c r="C443" s="20" t="s">
        <v>6</v>
      </c>
      <c r="D443" s="30">
        <f>D444</f>
        <v>2275.7</v>
      </c>
      <c r="E443" s="30">
        <f>E444</f>
        <v>1722</v>
      </c>
      <c r="F443" s="30">
        <f>F444</f>
        <v>0</v>
      </c>
      <c r="G443" s="30">
        <f>G444</f>
        <v>2176.7999999999997</v>
      </c>
    </row>
    <row r="444" spans="1:7" s="4" customFormat="1" ht="38.25">
      <c r="A444" s="25" t="s">
        <v>253</v>
      </c>
      <c r="B444" s="20" t="s">
        <v>254</v>
      </c>
      <c r="C444" s="20" t="s">
        <v>6</v>
      </c>
      <c r="D444" s="30">
        <f>D447+D445</f>
        <v>2275.7</v>
      </c>
      <c r="E444" s="30">
        <f>E447+E445</f>
        <v>1722</v>
      </c>
      <c r="F444" s="30">
        <f>F447+F445</f>
        <v>0</v>
      </c>
      <c r="G444" s="30">
        <f>G447+G445</f>
        <v>2176.7999999999997</v>
      </c>
    </row>
    <row r="445" spans="1:7" s="40" customFormat="1" ht="26.25">
      <c r="A445" s="21" t="s">
        <v>311</v>
      </c>
      <c r="B445" s="2" t="s">
        <v>254</v>
      </c>
      <c r="C445" s="2" t="s">
        <v>310</v>
      </c>
      <c r="D445" s="27">
        <f>D446</f>
        <v>18.6</v>
      </c>
      <c r="E445" s="27">
        <f>E446</f>
        <v>0</v>
      </c>
      <c r="F445" s="27">
        <f>F446</f>
        <v>0</v>
      </c>
      <c r="G445" s="27">
        <f>G446</f>
        <v>15.7</v>
      </c>
    </row>
    <row r="446" spans="1:7" s="40" customFormat="1" ht="26.25">
      <c r="A446" s="21" t="s">
        <v>37</v>
      </c>
      <c r="B446" s="2" t="s">
        <v>254</v>
      </c>
      <c r="C446" s="2" t="s">
        <v>38</v>
      </c>
      <c r="D446" s="27">
        <v>18.6</v>
      </c>
      <c r="E446" s="3"/>
      <c r="F446" s="3"/>
      <c r="G446" s="49">
        <v>15.7</v>
      </c>
    </row>
    <row r="447" spans="1:7" s="40" customFormat="1" ht="15">
      <c r="A447" s="21" t="s">
        <v>330</v>
      </c>
      <c r="B447" s="2" t="s">
        <v>254</v>
      </c>
      <c r="C447" s="2" t="s">
        <v>329</v>
      </c>
      <c r="D447" s="27">
        <f>D448+D449</f>
        <v>2257.1</v>
      </c>
      <c r="E447" s="27">
        <f>E448+E449</f>
        <v>1722</v>
      </c>
      <c r="F447" s="27">
        <f>F448+F449</f>
        <v>0</v>
      </c>
      <c r="G447" s="27">
        <f>G448+G449</f>
        <v>2161.1</v>
      </c>
    </row>
    <row r="448" spans="1:7" s="4" customFormat="1" ht="51">
      <c r="A448" s="21" t="s">
        <v>255</v>
      </c>
      <c r="B448" s="2" t="s">
        <v>254</v>
      </c>
      <c r="C448" s="2" t="s">
        <v>256</v>
      </c>
      <c r="D448" s="27">
        <v>1992</v>
      </c>
      <c r="E448" s="3">
        <v>1722</v>
      </c>
      <c r="F448" s="3"/>
      <c r="G448" s="49">
        <v>1896</v>
      </c>
    </row>
    <row r="449" spans="1:7" s="4" customFormat="1" ht="14.25">
      <c r="A449" s="21" t="s">
        <v>286</v>
      </c>
      <c r="B449" s="2" t="s">
        <v>254</v>
      </c>
      <c r="C449" s="2" t="s">
        <v>287</v>
      </c>
      <c r="D449" s="27">
        <v>265.1</v>
      </c>
      <c r="E449" s="3"/>
      <c r="F449" s="3"/>
      <c r="G449" s="49">
        <v>265.1</v>
      </c>
    </row>
    <row r="450" spans="1:7" s="4" customFormat="1" ht="25.5">
      <c r="A450" s="25" t="s">
        <v>69</v>
      </c>
      <c r="B450" s="20" t="s">
        <v>257</v>
      </c>
      <c r="C450" s="20" t="s">
        <v>6</v>
      </c>
      <c r="D450" s="30">
        <f>D451+D454+D457</f>
        <v>41000.399999999994</v>
      </c>
      <c r="E450" s="30">
        <f>E451+E454+E457</f>
        <v>36766</v>
      </c>
      <c r="F450" s="30">
        <f>F451+F454+F457</f>
        <v>0</v>
      </c>
      <c r="G450" s="30">
        <f>G451+G454+G457</f>
        <v>40229.399999999994</v>
      </c>
    </row>
    <row r="451" spans="1:7" s="4" customFormat="1" ht="25.5">
      <c r="A451" s="25" t="s">
        <v>258</v>
      </c>
      <c r="B451" s="20" t="s">
        <v>259</v>
      </c>
      <c r="C451" s="20" t="s">
        <v>6</v>
      </c>
      <c r="D451" s="30">
        <f aca="true" t="shared" si="60" ref="D451:G452">D452</f>
        <v>1779.3</v>
      </c>
      <c r="E451" s="30">
        <f t="shared" si="60"/>
        <v>1417</v>
      </c>
      <c r="F451" s="30">
        <f t="shared" si="60"/>
        <v>0</v>
      </c>
      <c r="G451" s="30">
        <f t="shared" si="60"/>
        <v>1779.3</v>
      </c>
    </row>
    <row r="452" spans="1:7" s="40" customFormat="1" ht="26.25">
      <c r="A452" s="21" t="s">
        <v>311</v>
      </c>
      <c r="B452" s="2" t="s">
        <v>259</v>
      </c>
      <c r="C452" s="2" t="s">
        <v>327</v>
      </c>
      <c r="D452" s="27">
        <f t="shared" si="60"/>
        <v>1779.3</v>
      </c>
      <c r="E452" s="27">
        <f t="shared" si="60"/>
        <v>1417</v>
      </c>
      <c r="F452" s="27">
        <f t="shared" si="60"/>
        <v>0</v>
      </c>
      <c r="G452" s="27">
        <f t="shared" si="60"/>
        <v>1779.3</v>
      </c>
    </row>
    <row r="453" spans="1:7" s="4" customFormat="1" ht="25.5">
      <c r="A453" s="21" t="s">
        <v>123</v>
      </c>
      <c r="B453" s="2" t="s">
        <v>259</v>
      </c>
      <c r="C453" s="2" t="s">
        <v>124</v>
      </c>
      <c r="D453" s="27">
        <v>1779.3</v>
      </c>
      <c r="E453" s="3">
        <v>1417</v>
      </c>
      <c r="F453" s="3"/>
      <c r="G453" s="49">
        <v>1779.3</v>
      </c>
    </row>
    <row r="454" spans="1:7" s="4" customFormat="1" ht="14.25">
      <c r="A454" s="25" t="s">
        <v>260</v>
      </c>
      <c r="B454" s="20" t="s">
        <v>261</v>
      </c>
      <c r="C454" s="20" t="s">
        <v>6</v>
      </c>
      <c r="D454" s="30">
        <f aca="true" t="shared" si="61" ref="D454:G455">D455</f>
        <v>924</v>
      </c>
      <c r="E454" s="30">
        <f t="shared" si="61"/>
        <v>924</v>
      </c>
      <c r="F454" s="30">
        <f t="shared" si="61"/>
        <v>0</v>
      </c>
      <c r="G454" s="30">
        <f t="shared" si="61"/>
        <v>906.5</v>
      </c>
    </row>
    <row r="455" spans="1:7" s="40" customFormat="1" ht="15">
      <c r="A455" s="21" t="s">
        <v>326</v>
      </c>
      <c r="B455" s="2" t="s">
        <v>261</v>
      </c>
      <c r="C455" s="2" t="s">
        <v>325</v>
      </c>
      <c r="D455" s="27">
        <f t="shared" si="61"/>
        <v>924</v>
      </c>
      <c r="E455" s="27">
        <f t="shared" si="61"/>
        <v>924</v>
      </c>
      <c r="F455" s="27">
        <f t="shared" si="61"/>
        <v>0</v>
      </c>
      <c r="G455" s="27">
        <f t="shared" si="61"/>
        <v>906.5</v>
      </c>
    </row>
    <row r="456" spans="1:7" s="4" customFormat="1" ht="14.25">
      <c r="A456" s="21" t="s">
        <v>262</v>
      </c>
      <c r="B456" s="2" t="s">
        <v>261</v>
      </c>
      <c r="C456" s="2" t="s">
        <v>263</v>
      </c>
      <c r="D456" s="27">
        <v>924</v>
      </c>
      <c r="E456" s="3">
        <v>924</v>
      </c>
      <c r="F456" s="3"/>
      <c r="G456" s="49">
        <v>906.5</v>
      </c>
    </row>
    <row r="457" spans="1:7" s="4" customFormat="1" ht="25.5">
      <c r="A457" s="25" t="s">
        <v>264</v>
      </c>
      <c r="B457" s="20" t="s">
        <v>265</v>
      </c>
      <c r="C457" s="20" t="s">
        <v>6</v>
      </c>
      <c r="D457" s="30">
        <f>D458+D461+D464+D466</f>
        <v>38297.09999999999</v>
      </c>
      <c r="E457" s="30">
        <f>E458+E461+E464+E466</f>
        <v>34425</v>
      </c>
      <c r="F457" s="30">
        <f>F458+F461+F464+F466</f>
        <v>0</v>
      </c>
      <c r="G457" s="30">
        <f>G458+G461+G464+G466</f>
        <v>37543.59999999999</v>
      </c>
    </row>
    <row r="458" spans="1:7" s="40" customFormat="1" ht="26.25">
      <c r="A458" s="21" t="s">
        <v>328</v>
      </c>
      <c r="B458" s="2" t="s">
        <v>265</v>
      </c>
      <c r="C458" s="2" t="s">
        <v>327</v>
      </c>
      <c r="D458" s="27">
        <f>D459+D460</f>
        <v>33411.799999999996</v>
      </c>
      <c r="E458" s="27">
        <f>E459+E460</f>
        <v>27972.2</v>
      </c>
      <c r="F458" s="27">
        <f>F459+F460</f>
        <v>0</v>
      </c>
      <c r="G458" s="27">
        <f>G459+G460</f>
        <v>33391.6</v>
      </c>
    </row>
    <row r="459" spans="1:7" s="4" customFormat="1" ht="25.5">
      <c r="A459" s="21" t="s">
        <v>123</v>
      </c>
      <c r="B459" s="2" t="s">
        <v>265</v>
      </c>
      <c r="C459" s="2" t="s">
        <v>124</v>
      </c>
      <c r="D459" s="27">
        <v>33348.6</v>
      </c>
      <c r="E459" s="3">
        <v>27919.7</v>
      </c>
      <c r="F459" s="3"/>
      <c r="G459" s="49">
        <v>33328.4</v>
      </c>
    </row>
    <row r="460" spans="1:7" s="4" customFormat="1" ht="25.5">
      <c r="A460" s="21" t="s">
        <v>129</v>
      </c>
      <c r="B460" s="2" t="s">
        <v>265</v>
      </c>
      <c r="C460" s="2" t="s">
        <v>130</v>
      </c>
      <c r="D460" s="27">
        <v>63.2</v>
      </c>
      <c r="E460" s="3">
        <v>52.5</v>
      </c>
      <c r="F460" s="3"/>
      <c r="G460" s="49">
        <v>63.2</v>
      </c>
    </row>
    <row r="461" spans="1:7" s="4" customFormat="1" ht="25.5">
      <c r="A461" s="21" t="s">
        <v>311</v>
      </c>
      <c r="B461" s="2" t="s">
        <v>265</v>
      </c>
      <c r="C461" s="2" t="s">
        <v>310</v>
      </c>
      <c r="D461" s="27">
        <f>D462+D463</f>
        <v>3714.7</v>
      </c>
      <c r="E461" s="27">
        <f>E462+E463</f>
        <v>6144.8</v>
      </c>
      <c r="F461" s="27">
        <f>F462+F463</f>
        <v>0</v>
      </c>
      <c r="G461" s="27">
        <f>G462+G463</f>
        <v>3005.2</v>
      </c>
    </row>
    <row r="462" spans="1:7" s="4" customFormat="1" ht="25.5">
      <c r="A462" s="21" t="s">
        <v>65</v>
      </c>
      <c r="B462" s="2" t="s">
        <v>265</v>
      </c>
      <c r="C462" s="2" t="s">
        <v>66</v>
      </c>
      <c r="D462" s="27">
        <v>271.7</v>
      </c>
      <c r="E462" s="3">
        <v>432</v>
      </c>
      <c r="F462" s="3"/>
      <c r="G462" s="49">
        <v>222.6</v>
      </c>
    </row>
    <row r="463" spans="1:7" s="4" customFormat="1" ht="25.5">
      <c r="A463" s="21" t="s">
        <v>37</v>
      </c>
      <c r="B463" s="2" t="s">
        <v>265</v>
      </c>
      <c r="C463" s="2" t="s">
        <v>38</v>
      </c>
      <c r="D463" s="27">
        <v>3443</v>
      </c>
      <c r="E463" s="3">
        <v>5712.8</v>
      </c>
      <c r="F463" s="3"/>
      <c r="G463" s="49">
        <v>2782.6</v>
      </c>
    </row>
    <row r="464" spans="1:7" s="4" customFormat="1" ht="14.25">
      <c r="A464" s="21" t="s">
        <v>319</v>
      </c>
      <c r="B464" s="2" t="s">
        <v>265</v>
      </c>
      <c r="C464" s="2" t="s">
        <v>317</v>
      </c>
      <c r="D464" s="27">
        <f>D465</f>
        <v>472.1</v>
      </c>
      <c r="E464" s="27">
        <f>E465</f>
        <v>0</v>
      </c>
      <c r="F464" s="27">
        <f>F465</f>
        <v>0</v>
      </c>
      <c r="G464" s="27">
        <f>G465</f>
        <v>471.7</v>
      </c>
    </row>
    <row r="465" spans="1:7" s="4" customFormat="1" ht="63.75">
      <c r="A465" s="21" t="s">
        <v>353</v>
      </c>
      <c r="B465" s="2" t="s">
        <v>265</v>
      </c>
      <c r="C465" s="2" t="s">
        <v>318</v>
      </c>
      <c r="D465" s="27">
        <v>472.1</v>
      </c>
      <c r="E465" s="3"/>
      <c r="F465" s="3"/>
      <c r="G465" s="49">
        <v>471.7</v>
      </c>
    </row>
    <row r="466" spans="1:7" s="4" customFormat="1" ht="14.25">
      <c r="A466" s="21" t="s">
        <v>315</v>
      </c>
      <c r="B466" s="2" t="s">
        <v>265</v>
      </c>
      <c r="C466" s="2" t="s">
        <v>314</v>
      </c>
      <c r="D466" s="27">
        <f>D467+D468</f>
        <v>698.5</v>
      </c>
      <c r="E466" s="27">
        <f>E467+E468</f>
        <v>308</v>
      </c>
      <c r="F466" s="27">
        <f>F467+F468</f>
        <v>0</v>
      </c>
      <c r="G466" s="27">
        <f>G467+G468</f>
        <v>675.1</v>
      </c>
    </row>
    <row r="467" spans="1:7" s="4" customFormat="1" ht="14.25">
      <c r="A467" s="21" t="s">
        <v>44</v>
      </c>
      <c r="B467" s="2" t="s">
        <v>265</v>
      </c>
      <c r="C467" s="2" t="s">
        <v>45</v>
      </c>
      <c r="D467" s="27">
        <v>668</v>
      </c>
      <c r="E467" s="3">
        <v>308</v>
      </c>
      <c r="F467" s="3"/>
      <c r="G467" s="49">
        <v>645.1</v>
      </c>
    </row>
    <row r="468" spans="1:7" s="4" customFormat="1" ht="14.25">
      <c r="A468" s="21" t="s">
        <v>441</v>
      </c>
      <c r="B468" s="2" t="s">
        <v>265</v>
      </c>
      <c r="C468" s="2" t="s">
        <v>365</v>
      </c>
      <c r="D468" s="27">
        <v>30.5</v>
      </c>
      <c r="E468" s="3"/>
      <c r="F468" s="3"/>
      <c r="G468" s="49">
        <v>30</v>
      </c>
    </row>
    <row r="469" spans="1:7" s="4" customFormat="1" ht="38.25">
      <c r="A469" s="25" t="s">
        <v>266</v>
      </c>
      <c r="B469" s="20" t="s">
        <v>267</v>
      </c>
      <c r="C469" s="20" t="s">
        <v>6</v>
      </c>
      <c r="D469" s="30">
        <f>D470+D473</f>
        <v>296.8</v>
      </c>
      <c r="E469" s="30">
        <f>E470+E473</f>
        <v>162.8</v>
      </c>
      <c r="F469" s="30">
        <f>F470+F473</f>
        <v>0</v>
      </c>
      <c r="G469" s="30">
        <f>G470+G473</f>
        <v>244.8</v>
      </c>
    </row>
    <row r="470" spans="1:7" s="4" customFormat="1" ht="14.25">
      <c r="A470" s="25" t="s">
        <v>270</v>
      </c>
      <c r="B470" s="20" t="s">
        <v>271</v>
      </c>
      <c r="C470" s="20" t="s">
        <v>6</v>
      </c>
      <c r="D470" s="30">
        <f aca="true" t="shared" si="62" ref="D470:G471">D471</f>
        <v>112.8</v>
      </c>
      <c r="E470" s="30">
        <f t="shared" si="62"/>
        <v>112.8</v>
      </c>
      <c r="F470" s="30">
        <f t="shared" si="62"/>
        <v>0</v>
      </c>
      <c r="G470" s="30">
        <f t="shared" si="62"/>
        <v>112.8</v>
      </c>
    </row>
    <row r="471" spans="1:7" s="40" customFormat="1" ht="26.25">
      <c r="A471" s="21" t="s">
        <v>311</v>
      </c>
      <c r="B471" s="2" t="s">
        <v>271</v>
      </c>
      <c r="C471" s="2" t="s">
        <v>310</v>
      </c>
      <c r="D471" s="27">
        <f t="shared" si="62"/>
        <v>112.8</v>
      </c>
      <c r="E471" s="27">
        <f t="shared" si="62"/>
        <v>112.8</v>
      </c>
      <c r="F471" s="27">
        <f t="shared" si="62"/>
        <v>0</v>
      </c>
      <c r="G471" s="27">
        <f t="shared" si="62"/>
        <v>112.8</v>
      </c>
    </row>
    <row r="472" spans="1:7" s="4" customFormat="1" ht="25.5">
      <c r="A472" s="21" t="s">
        <v>37</v>
      </c>
      <c r="B472" s="2" t="s">
        <v>271</v>
      </c>
      <c r="C472" s="2" t="s">
        <v>38</v>
      </c>
      <c r="D472" s="27">
        <v>112.8</v>
      </c>
      <c r="E472" s="3">
        <v>112.8</v>
      </c>
      <c r="F472" s="3"/>
      <c r="G472" s="49">
        <v>112.8</v>
      </c>
    </row>
    <row r="473" spans="1:7" s="4" customFormat="1" ht="38.25">
      <c r="A473" s="25" t="s">
        <v>268</v>
      </c>
      <c r="B473" s="20" t="s">
        <v>269</v>
      </c>
      <c r="C473" s="20" t="s">
        <v>6</v>
      </c>
      <c r="D473" s="30">
        <f aca="true" t="shared" si="63" ref="D473:G474">D474</f>
        <v>184</v>
      </c>
      <c r="E473" s="30">
        <f t="shared" si="63"/>
        <v>50</v>
      </c>
      <c r="F473" s="30">
        <f t="shared" si="63"/>
        <v>0</v>
      </c>
      <c r="G473" s="30">
        <f t="shared" si="63"/>
        <v>132</v>
      </c>
    </row>
    <row r="474" spans="1:7" s="40" customFormat="1" ht="26.25">
      <c r="A474" s="21" t="s">
        <v>311</v>
      </c>
      <c r="B474" s="2" t="s">
        <v>269</v>
      </c>
      <c r="C474" s="2" t="s">
        <v>310</v>
      </c>
      <c r="D474" s="27">
        <f t="shared" si="63"/>
        <v>184</v>
      </c>
      <c r="E474" s="27">
        <f t="shared" si="63"/>
        <v>50</v>
      </c>
      <c r="F474" s="27">
        <f t="shared" si="63"/>
        <v>0</v>
      </c>
      <c r="G474" s="27">
        <f t="shared" si="63"/>
        <v>132</v>
      </c>
    </row>
    <row r="475" spans="1:7" s="4" customFormat="1" ht="25.5">
      <c r="A475" s="21" t="s">
        <v>37</v>
      </c>
      <c r="B475" s="2" t="s">
        <v>269</v>
      </c>
      <c r="C475" s="2" t="s">
        <v>38</v>
      </c>
      <c r="D475" s="27">
        <v>184</v>
      </c>
      <c r="E475" s="3">
        <v>50</v>
      </c>
      <c r="F475" s="3"/>
      <c r="G475" s="49">
        <v>132</v>
      </c>
    </row>
    <row r="476" spans="1:7" s="4" customFormat="1" ht="38.25">
      <c r="A476" s="25" t="s">
        <v>445</v>
      </c>
      <c r="B476" s="20" t="s">
        <v>442</v>
      </c>
      <c r="C476" s="20"/>
      <c r="D476" s="30">
        <f>D477+D480</f>
        <v>77.1</v>
      </c>
      <c r="E476" s="30">
        <f>E477+E480</f>
        <v>0</v>
      </c>
      <c r="F476" s="30">
        <f>F477+F480</f>
        <v>0</v>
      </c>
      <c r="G476" s="30">
        <f>G477+G480</f>
        <v>77.1</v>
      </c>
    </row>
    <row r="477" spans="1:7" s="4" customFormat="1" ht="25.5">
      <c r="A477" s="25" t="s">
        <v>446</v>
      </c>
      <c r="B477" s="20" t="s">
        <v>443</v>
      </c>
      <c r="C477" s="20"/>
      <c r="D477" s="30">
        <f aca="true" t="shared" si="64" ref="D477:G478">D478</f>
        <v>67.1</v>
      </c>
      <c r="E477" s="30">
        <f t="shared" si="64"/>
        <v>0</v>
      </c>
      <c r="F477" s="30">
        <f t="shared" si="64"/>
        <v>0</v>
      </c>
      <c r="G477" s="30">
        <f t="shared" si="64"/>
        <v>67.1</v>
      </c>
    </row>
    <row r="478" spans="1:7" s="4" customFormat="1" ht="14.25">
      <c r="A478" s="21" t="s">
        <v>306</v>
      </c>
      <c r="B478" s="2" t="s">
        <v>443</v>
      </c>
      <c r="C478" s="2" t="s">
        <v>305</v>
      </c>
      <c r="D478" s="27">
        <f t="shared" si="64"/>
        <v>67.1</v>
      </c>
      <c r="E478" s="27">
        <f t="shared" si="64"/>
        <v>0</v>
      </c>
      <c r="F478" s="27">
        <f t="shared" si="64"/>
        <v>0</v>
      </c>
      <c r="G478" s="27">
        <f t="shared" si="64"/>
        <v>67.1</v>
      </c>
    </row>
    <row r="479" spans="1:7" s="4" customFormat="1" ht="14.25">
      <c r="A479" s="21" t="s">
        <v>29</v>
      </c>
      <c r="B479" s="2" t="s">
        <v>443</v>
      </c>
      <c r="C479" s="2" t="s">
        <v>30</v>
      </c>
      <c r="D479" s="27">
        <v>67.1</v>
      </c>
      <c r="E479" s="3"/>
      <c r="F479" s="3"/>
      <c r="G479" s="49">
        <v>67.1</v>
      </c>
    </row>
    <row r="480" spans="1:7" s="4" customFormat="1" ht="25.5">
      <c r="A480" s="25" t="s">
        <v>447</v>
      </c>
      <c r="B480" s="20" t="s">
        <v>444</v>
      </c>
      <c r="C480" s="20"/>
      <c r="D480" s="30">
        <f aca="true" t="shared" si="65" ref="D480:G481">D481</f>
        <v>10</v>
      </c>
      <c r="E480" s="30">
        <f t="shared" si="65"/>
        <v>0</v>
      </c>
      <c r="F480" s="30">
        <f t="shared" si="65"/>
        <v>0</v>
      </c>
      <c r="G480" s="30">
        <f t="shared" si="65"/>
        <v>10</v>
      </c>
    </row>
    <row r="481" spans="1:7" s="4" customFormat="1" ht="25.5">
      <c r="A481" s="21" t="s">
        <v>311</v>
      </c>
      <c r="B481" s="2" t="s">
        <v>444</v>
      </c>
      <c r="C481" s="2" t="s">
        <v>310</v>
      </c>
      <c r="D481" s="27">
        <f t="shared" si="65"/>
        <v>10</v>
      </c>
      <c r="E481" s="27">
        <f t="shared" si="65"/>
        <v>0</v>
      </c>
      <c r="F481" s="27">
        <f t="shared" si="65"/>
        <v>0</v>
      </c>
      <c r="G481" s="27">
        <f t="shared" si="65"/>
        <v>10</v>
      </c>
    </row>
    <row r="482" spans="1:7" s="4" customFormat="1" ht="25.5">
      <c r="A482" s="21" t="s">
        <v>37</v>
      </c>
      <c r="B482" s="2" t="s">
        <v>444</v>
      </c>
      <c r="C482" s="2" t="s">
        <v>38</v>
      </c>
      <c r="D482" s="27">
        <v>10</v>
      </c>
      <c r="E482" s="3"/>
      <c r="F482" s="3"/>
      <c r="G482" s="49">
        <v>10</v>
      </c>
    </row>
    <row r="483" spans="1:7" s="4" customFormat="1" ht="14.25">
      <c r="A483" s="25" t="s">
        <v>272</v>
      </c>
      <c r="B483" s="20" t="s">
        <v>273</v>
      </c>
      <c r="C483" s="20" t="s">
        <v>6</v>
      </c>
      <c r="D483" s="30">
        <f>D484+D502+D514+D525+D536+D539+D549+D555+D557+D565+D488+D493+D574+D577+D580+D591+D527+D530+D571+D508+D496+D499+D583+D568+D506+D511+D519+D522+D533+D562+D588</f>
        <v>87032.09999999999</v>
      </c>
      <c r="E483" s="30">
        <f>E484+E502+E514+E525+E536+E539+E549+E555+E557+E565+E488+E493+E574+E577+E580+E591+E527+E530+E571+E508+E496+E499+E583+E568+E506+E511+E519+E522+E533+E562+E588</f>
        <v>26443.5</v>
      </c>
      <c r="F483" s="30">
        <f>F484+F502+F514+F525+F536+F539+F549+F555+F557+F565+F488+F493+F574+F577+F580+F591+F527+F530+F571+F508+F496+F499+F583+F568+F506+F511+F519+F522+F533+F562+F588</f>
        <v>0</v>
      </c>
      <c r="G483" s="30">
        <f>G484+G502+G514+G525+G536+G539+G549+G555+G557+G565+G488+G493+G574+G577+G580+G591+G527+G530+G571+G508+G496+G499+G583+G568+G506+G511+G519+G522+G533+G562+G588</f>
        <v>54801.2</v>
      </c>
    </row>
    <row r="484" spans="1:7" s="4" customFormat="1" ht="25.5">
      <c r="A484" s="25" t="s">
        <v>361</v>
      </c>
      <c r="B484" s="20" t="s">
        <v>354</v>
      </c>
      <c r="C484" s="20" t="s">
        <v>6</v>
      </c>
      <c r="D484" s="30">
        <f>D485+D486</f>
        <v>90</v>
      </c>
      <c r="E484" s="30">
        <f>E485+E486</f>
        <v>141.3</v>
      </c>
      <c r="F484" s="30">
        <f>F485+F486</f>
        <v>0</v>
      </c>
      <c r="G484" s="30">
        <f>G485+G486</f>
        <v>60</v>
      </c>
    </row>
    <row r="485" spans="1:7" s="4" customFormat="1" ht="14.25">
      <c r="A485" s="21" t="s">
        <v>362</v>
      </c>
      <c r="B485" s="2" t="s">
        <v>354</v>
      </c>
      <c r="C485" s="2" t="s">
        <v>355</v>
      </c>
      <c r="D485" s="27">
        <v>60</v>
      </c>
      <c r="E485" s="3">
        <v>141.3</v>
      </c>
      <c r="F485" s="3"/>
      <c r="G485" s="49">
        <v>60</v>
      </c>
    </row>
    <row r="486" spans="1:7" s="4" customFormat="1" ht="14.25">
      <c r="A486" s="21" t="s">
        <v>306</v>
      </c>
      <c r="B486" s="2" t="s">
        <v>354</v>
      </c>
      <c r="C486" s="2" t="s">
        <v>305</v>
      </c>
      <c r="D486" s="27">
        <f>D487</f>
        <v>30</v>
      </c>
      <c r="E486" s="27">
        <f>E487</f>
        <v>0</v>
      </c>
      <c r="F486" s="27">
        <f>F487</f>
        <v>0</v>
      </c>
      <c r="G486" s="27">
        <f>G487</f>
        <v>0</v>
      </c>
    </row>
    <row r="487" spans="1:7" s="4" customFormat="1" ht="14.25">
      <c r="A487" s="21" t="s">
        <v>29</v>
      </c>
      <c r="B487" s="2" t="s">
        <v>354</v>
      </c>
      <c r="C487" s="2" t="s">
        <v>30</v>
      </c>
      <c r="D487" s="27">
        <v>30</v>
      </c>
      <c r="E487" s="3"/>
      <c r="F487" s="3"/>
      <c r="G487" s="49">
        <v>0</v>
      </c>
    </row>
    <row r="488" spans="1:7" s="4" customFormat="1" ht="14.25">
      <c r="A488" s="25" t="s">
        <v>358</v>
      </c>
      <c r="B488" s="20" t="s">
        <v>356</v>
      </c>
      <c r="C488" s="20"/>
      <c r="D488" s="30">
        <f>D491+D489</f>
        <v>6701.6</v>
      </c>
      <c r="E488" s="30">
        <f>E491+E489</f>
        <v>2657.5</v>
      </c>
      <c r="F488" s="30">
        <f>F491+F489</f>
        <v>0</v>
      </c>
      <c r="G488" s="30">
        <f>G491+G489</f>
        <v>5791.9</v>
      </c>
    </row>
    <row r="489" spans="1:7" s="40" customFormat="1" ht="26.25">
      <c r="A489" s="21" t="s">
        <v>311</v>
      </c>
      <c r="B489" s="2" t="s">
        <v>356</v>
      </c>
      <c r="C489" s="2" t="s">
        <v>310</v>
      </c>
      <c r="D489" s="27">
        <f>D490</f>
        <v>1466.3</v>
      </c>
      <c r="E489" s="27">
        <f>E490</f>
        <v>0</v>
      </c>
      <c r="F489" s="27">
        <f>F490</f>
        <v>0</v>
      </c>
      <c r="G489" s="27">
        <f>G490</f>
        <v>1056.6</v>
      </c>
    </row>
    <row r="490" spans="1:7" s="40" customFormat="1" ht="26.25">
      <c r="A490" s="21" t="s">
        <v>37</v>
      </c>
      <c r="B490" s="2" t="s">
        <v>356</v>
      </c>
      <c r="C490" s="2" t="s">
        <v>38</v>
      </c>
      <c r="D490" s="27">
        <v>1466.3</v>
      </c>
      <c r="E490" s="3"/>
      <c r="F490" s="3"/>
      <c r="G490" s="49">
        <v>1056.6</v>
      </c>
    </row>
    <row r="491" spans="1:7" s="4" customFormat="1" ht="89.25">
      <c r="A491" s="21" t="s">
        <v>359</v>
      </c>
      <c r="B491" s="2" t="s">
        <v>356</v>
      </c>
      <c r="C491" s="2" t="s">
        <v>307</v>
      </c>
      <c r="D491" s="27">
        <f>D492</f>
        <v>5235.3</v>
      </c>
      <c r="E491" s="27">
        <f>E492</f>
        <v>2657.5</v>
      </c>
      <c r="F491" s="27">
        <f>F492</f>
        <v>0</v>
      </c>
      <c r="G491" s="27">
        <f>G492</f>
        <v>4735.3</v>
      </c>
    </row>
    <row r="492" spans="1:7" s="4" customFormat="1" ht="38.25">
      <c r="A492" s="21" t="s">
        <v>360</v>
      </c>
      <c r="B492" s="2" t="s">
        <v>356</v>
      </c>
      <c r="C492" s="2" t="s">
        <v>357</v>
      </c>
      <c r="D492" s="27">
        <v>5235.3</v>
      </c>
      <c r="E492" s="3">
        <v>2657.5</v>
      </c>
      <c r="F492" s="3"/>
      <c r="G492" s="49">
        <v>4735.3</v>
      </c>
    </row>
    <row r="493" spans="1:7" s="4" customFormat="1" ht="25.5">
      <c r="A493" s="25" t="s">
        <v>364</v>
      </c>
      <c r="B493" s="20" t="s">
        <v>363</v>
      </c>
      <c r="C493" s="20"/>
      <c r="D493" s="30">
        <f aca="true" t="shared" si="66" ref="D493:G494">D494</f>
        <v>1800</v>
      </c>
      <c r="E493" s="30">
        <f t="shared" si="66"/>
        <v>0</v>
      </c>
      <c r="F493" s="30">
        <f t="shared" si="66"/>
        <v>0</v>
      </c>
      <c r="G493" s="30">
        <f t="shared" si="66"/>
        <v>727.7</v>
      </c>
    </row>
    <row r="494" spans="1:7" s="4" customFormat="1" ht="25.5">
      <c r="A494" s="21" t="s">
        <v>311</v>
      </c>
      <c r="B494" s="2" t="s">
        <v>363</v>
      </c>
      <c r="C494" s="2" t="s">
        <v>310</v>
      </c>
      <c r="D494" s="27">
        <f t="shared" si="66"/>
        <v>1800</v>
      </c>
      <c r="E494" s="27">
        <f t="shared" si="66"/>
        <v>0</v>
      </c>
      <c r="F494" s="27">
        <f t="shared" si="66"/>
        <v>0</v>
      </c>
      <c r="G494" s="27">
        <f t="shared" si="66"/>
        <v>727.7</v>
      </c>
    </row>
    <row r="495" spans="1:7" s="4" customFormat="1" ht="25.5">
      <c r="A495" s="21" t="s">
        <v>37</v>
      </c>
      <c r="B495" s="2" t="s">
        <v>363</v>
      </c>
      <c r="C495" s="2" t="s">
        <v>38</v>
      </c>
      <c r="D495" s="27">
        <v>1800</v>
      </c>
      <c r="E495" s="3"/>
      <c r="F495" s="3"/>
      <c r="G495" s="49">
        <v>727.7</v>
      </c>
    </row>
    <row r="496" spans="1:7" s="4" customFormat="1" ht="25.5">
      <c r="A496" s="25" t="s">
        <v>408</v>
      </c>
      <c r="B496" s="20" t="s">
        <v>407</v>
      </c>
      <c r="C496" s="20"/>
      <c r="D496" s="30">
        <f aca="true" t="shared" si="67" ref="D496:G497">D497</f>
        <v>700</v>
      </c>
      <c r="E496" s="30">
        <f t="shared" si="67"/>
        <v>0</v>
      </c>
      <c r="F496" s="30">
        <f t="shared" si="67"/>
        <v>0</v>
      </c>
      <c r="G496" s="30">
        <f t="shared" si="67"/>
        <v>0</v>
      </c>
    </row>
    <row r="497" spans="1:7" s="4" customFormat="1" ht="14.25">
      <c r="A497" s="21" t="s">
        <v>343</v>
      </c>
      <c r="B497" s="2" t="s">
        <v>407</v>
      </c>
      <c r="C497" s="2" t="s">
        <v>342</v>
      </c>
      <c r="D497" s="27">
        <f t="shared" si="67"/>
        <v>700</v>
      </c>
      <c r="E497" s="27">
        <f t="shared" si="67"/>
        <v>0</v>
      </c>
      <c r="F497" s="27">
        <f t="shared" si="67"/>
        <v>0</v>
      </c>
      <c r="G497" s="27">
        <f t="shared" si="67"/>
        <v>0</v>
      </c>
    </row>
    <row r="498" spans="1:7" s="4" customFormat="1" ht="38.25">
      <c r="A498" s="21" t="s">
        <v>288</v>
      </c>
      <c r="B498" s="2" t="s">
        <v>407</v>
      </c>
      <c r="C498" s="2" t="s">
        <v>289</v>
      </c>
      <c r="D498" s="27">
        <v>700</v>
      </c>
      <c r="E498" s="3"/>
      <c r="F498" s="3"/>
      <c r="G498" s="49">
        <v>0</v>
      </c>
    </row>
    <row r="499" spans="1:7" s="4" customFormat="1" ht="25.5">
      <c r="A499" s="25" t="s">
        <v>410</v>
      </c>
      <c r="B499" s="20" t="s">
        <v>409</v>
      </c>
      <c r="C499" s="20"/>
      <c r="D499" s="30">
        <f aca="true" t="shared" si="68" ref="D499:G500">D500</f>
        <v>1140</v>
      </c>
      <c r="E499" s="30">
        <f t="shared" si="68"/>
        <v>0</v>
      </c>
      <c r="F499" s="30">
        <f t="shared" si="68"/>
        <v>0</v>
      </c>
      <c r="G499" s="30">
        <f t="shared" si="68"/>
        <v>1140</v>
      </c>
    </row>
    <row r="500" spans="1:7" s="4" customFormat="1" ht="14.25">
      <c r="A500" s="21" t="s">
        <v>343</v>
      </c>
      <c r="B500" s="2" t="s">
        <v>409</v>
      </c>
      <c r="C500" s="2" t="s">
        <v>342</v>
      </c>
      <c r="D500" s="27">
        <f t="shared" si="68"/>
        <v>1140</v>
      </c>
      <c r="E500" s="27">
        <f t="shared" si="68"/>
        <v>0</v>
      </c>
      <c r="F500" s="27">
        <f t="shared" si="68"/>
        <v>0</v>
      </c>
      <c r="G500" s="27">
        <f t="shared" si="68"/>
        <v>1140</v>
      </c>
    </row>
    <row r="501" spans="1:7" s="4" customFormat="1" ht="38.25">
      <c r="A501" s="21" t="s">
        <v>288</v>
      </c>
      <c r="B501" s="2" t="s">
        <v>409</v>
      </c>
      <c r="C501" s="2" t="s">
        <v>289</v>
      </c>
      <c r="D501" s="27">
        <v>1140</v>
      </c>
      <c r="E501" s="3"/>
      <c r="F501" s="3"/>
      <c r="G501" s="49">
        <v>1140</v>
      </c>
    </row>
    <row r="502" spans="1:7" s="4" customFormat="1" ht="38.25">
      <c r="A502" s="25" t="s">
        <v>293</v>
      </c>
      <c r="B502" s="20" t="s">
        <v>294</v>
      </c>
      <c r="C502" s="20" t="s">
        <v>6</v>
      </c>
      <c r="D502" s="30">
        <f>D503</f>
        <v>45</v>
      </c>
      <c r="E502" s="30">
        <f>E503</f>
        <v>45</v>
      </c>
      <c r="F502" s="30">
        <f>F503</f>
        <v>0</v>
      </c>
      <c r="G502" s="30">
        <f>G503</f>
        <v>4</v>
      </c>
    </row>
    <row r="503" spans="1:7" s="40" customFormat="1" ht="26.25">
      <c r="A503" s="21" t="s">
        <v>311</v>
      </c>
      <c r="B503" s="2" t="s">
        <v>294</v>
      </c>
      <c r="C503" s="2" t="s">
        <v>310</v>
      </c>
      <c r="D503" s="27">
        <f>D504+D505</f>
        <v>45</v>
      </c>
      <c r="E503" s="27">
        <f>E504+E505</f>
        <v>45</v>
      </c>
      <c r="F503" s="27">
        <f>F504+F505</f>
        <v>0</v>
      </c>
      <c r="G503" s="27">
        <f>G504+G505</f>
        <v>4</v>
      </c>
    </row>
    <row r="504" spans="1:7" s="4" customFormat="1" ht="25.5">
      <c r="A504" s="21" t="s">
        <v>65</v>
      </c>
      <c r="B504" s="2" t="s">
        <v>294</v>
      </c>
      <c r="C504" s="2" t="s">
        <v>66</v>
      </c>
      <c r="D504" s="27">
        <v>7</v>
      </c>
      <c r="E504" s="3">
        <v>7</v>
      </c>
      <c r="F504" s="3"/>
      <c r="G504" s="49">
        <v>0</v>
      </c>
    </row>
    <row r="505" spans="1:7" s="4" customFormat="1" ht="25.5">
      <c r="A505" s="21" t="s">
        <v>37</v>
      </c>
      <c r="B505" s="2" t="s">
        <v>294</v>
      </c>
      <c r="C505" s="2" t="s">
        <v>38</v>
      </c>
      <c r="D505" s="27">
        <v>38</v>
      </c>
      <c r="E505" s="3">
        <v>38</v>
      </c>
      <c r="F505" s="3"/>
      <c r="G505" s="49">
        <v>4</v>
      </c>
    </row>
    <row r="506" spans="1:7" s="4" customFormat="1" ht="38.25">
      <c r="A506" s="25" t="s">
        <v>449</v>
      </c>
      <c r="B506" s="20" t="s">
        <v>448</v>
      </c>
      <c r="C506" s="20"/>
      <c r="D506" s="30">
        <f>D507</f>
        <v>756</v>
      </c>
      <c r="E506" s="30">
        <f>E507</f>
        <v>0</v>
      </c>
      <c r="F506" s="30">
        <f>F507</f>
        <v>0</v>
      </c>
      <c r="G506" s="30">
        <f>G507</f>
        <v>756</v>
      </c>
    </row>
    <row r="507" spans="1:7" s="4" customFormat="1" ht="38.25">
      <c r="A507" s="21" t="s">
        <v>169</v>
      </c>
      <c r="B507" s="2" t="s">
        <v>448</v>
      </c>
      <c r="C507" s="2" t="s">
        <v>170</v>
      </c>
      <c r="D507" s="27">
        <v>756</v>
      </c>
      <c r="E507" s="3"/>
      <c r="F507" s="3"/>
      <c r="G507" s="49">
        <v>756</v>
      </c>
    </row>
    <row r="508" spans="1:7" s="4" customFormat="1" ht="25.5">
      <c r="A508" s="25" t="s">
        <v>406</v>
      </c>
      <c r="B508" s="20" t="s">
        <v>405</v>
      </c>
      <c r="C508" s="20"/>
      <c r="D508" s="30">
        <f aca="true" t="shared" si="69" ref="D508:G509">D509</f>
        <v>167.3</v>
      </c>
      <c r="E508" s="30">
        <f t="shared" si="69"/>
        <v>0</v>
      </c>
      <c r="F508" s="30">
        <f t="shared" si="69"/>
        <v>0</v>
      </c>
      <c r="G508" s="30">
        <f t="shared" si="69"/>
        <v>141.2</v>
      </c>
    </row>
    <row r="509" spans="1:7" s="4" customFormat="1" ht="25.5">
      <c r="A509" s="21" t="s">
        <v>311</v>
      </c>
      <c r="B509" s="2" t="s">
        <v>405</v>
      </c>
      <c r="C509" s="2" t="s">
        <v>310</v>
      </c>
      <c r="D509" s="27">
        <f t="shared" si="69"/>
        <v>167.3</v>
      </c>
      <c r="E509" s="27">
        <f t="shared" si="69"/>
        <v>0</v>
      </c>
      <c r="F509" s="27">
        <f t="shared" si="69"/>
        <v>0</v>
      </c>
      <c r="G509" s="27">
        <f t="shared" si="69"/>
        <v>141.2</v>
      </c>
    </row>
    <row r="510" spans="1:7" s="4" customFormat="1" ht="25.5">
      <c r="A510" s="21" t="s">
        <v>37</v>
      </c>
      <c r="B510" s="2" t="s">
        <v>405</v>
      </c>
      <c r="C510" s="2" t="s">
        <v>38</v>
      </c>
      <c r="D510" s="27">
        <v>167.3</v>
      </c>
      <c r="E510" s="3"/>
      <c r="F510" s="3"/>
      <c r="G510" s="49">
        <v>141.2</v>
      </c>
    </row>
    <row r="511" spans="1:7" s="4" customFormat="1" ht="25.5">
      <c r="A511" s="25" t="s">
        <v>451</v>
      </c>
      <c r="B511" s="20" t="s">
        <v>450</v>
      </c>
      <c r="C511" s="20"/>
      <c r="D511" s="30">
        <f aca="true" t="shared" si="70" ref="D511:G512">D512</f>
        <v>80</v>
      </c>
      <c r="E511" s="30">
        <f t="shared" si="70"/>
        <v>0</v>
      </c>
      <c r="F511" s="30">
        <f t="shared" si="70"/>
        <v>0</v>
      </c>
      <c r="G511" s="30">
        <f t="shared" si="70"/>
        <v>80</v>
      </c>
    </row>
    <row r="512" spans="1:7" s="4" customFormat="1" ht="14.25">
      <c r="A512" s="21" t="s">
        <v>306</v>
      </c>
      <c r="B512" s="2" t="s">
        <v>450</v>
      </c>
      <c r="C512" s="2" t="s">
        <v>305</v>
      </c>
      <c r="D512" s="27">
        <f t="shared" si="70"/>
        <v>80</v>
      </c>
      <c r="E512" s="27">
        <f t="shared" si="70"/>
        <v>0</v>
      </c>
      <c r="F512" s="27">
        <f t="shared" si="70"/>
        <v>0</v>
      </c>
      <c r="G512" s="27">
        <f t="shared" si="70"/>
        <v>80</v>
      </c>
    </row>
    <row r="513" spans="1:7" s="4" customFormat="1" ht="14.25">
      <c r="A513" s="21" t="s">
        <v>29</v>
      </c>
      <c r="B513" s="2" t="s">
        <v>450</v>
      </c>
      <c r="C513" s="2" t="s">
        <v>30</v>
      </c>
      <c r="D513" s="27">
        <v>80</v>
      </c>
      <c r="E513" s="3"/>
      <c r="F513" s="3"/>
      <c r="G513" s="49">
        <v>80</v>
      </c>
    </row>
    <row r="514" spans="1:7" s="4" customFormat="1" ht="51">
      <c r="A514" s="25" t="s">
        <v>295</v>
      </c>
      <c r="B514" s="20" t="s">
        <v>296</v>
      </c>
      <c r="C514" s="20" t="s">
        <v>6</v>
      </c>
      <c r="D514" s="30">
        <f>D515+D517</f>
        <v>2093.6</v>
      </c>
      <c r="E514" s="30">
        <f>E515+E517</f>
        <v>1838</v>
      </c>
      <c r="F514" s="30">
        <f>F515+F517</f>
        <v>0</v>
      </c>
      <c r="G514" s="30">
        <f>G515+G517</f>
        <v>1889.9</v>
      </c>
    </row>
    <row r="515" spans="1:7" s="40" customFormat="1" ht="26.25">
      <c r="A515" s="21" t="s">
        <v>311</v>
      </c>
      <c r="B515" s="2" t="s">
        <v>296</v>
      </c>
      <c r="C515" s="2" t="s">
        <v>310</v>
      </c>
      <c r="D515" s="27">
        <f>D516</f>
        <v>1032.8</v>
      </c>
      <c r="E515" s="27">
        <f>E516</f>
        <v>1838</v>
      </c>
      <c r="F515" s="27">
        <f>F516</f>
        <v>0</v>
      </c>
      <c r="G515" s="27">
        <f>G516</f>
        <v>852.6</v>
      </c>
    </row>
    <row r="516" spans="1:7" s="4" customFormat="1" ht="25.5">
      <c r="A516" s="21" t="s">
        <v>37</v>
      </c>
      <c r="B516" s="2" t="s">
        <v>296</v>
      </c>
      <c r="C516" s="2" t="s">
        <v>38</v>
      </c>
      <c r="D516" s="27">
        <v>1032.8</v>
      </c>
      <c r="E516" s="3">
        <v>1838</v>
      </c>
      <c r="F516" s="3"/>
      <c r="G516" s="49">
        <v>852.6</v>
      </c>
    </row>
    <row r="517" spans="1:7" s="4" customFormat="1" ht="14.25">
      <c r="A517" s="21" t="s">
        <v>306</v>
      </c>
      <c r="B517" s="2" t="s">
        <v>296</v>
      </c>
      <c r="C517" s="2" t="s">
        <v>305</v>
      </c>
      <c r="D517" s="27">
        <f>D518</f>
        <v>1060.8</v>
      </c>
      <c r="E517" s="27">
        <f>E518</f>
        <v>0</v>
      </c>
      <c r="F517" s="27">
        <f>F518</f>
        <v>0</v>
      </c>
      <c r="G517" s="27">
        <f>G518</f>
        <v>1037.3</v>
      </c>
    </row>
    <row r="518" spans="1:7" s="4" customFormat="1" ht="14.25">
      <c r="A518" s="21" t="s">
        <v>29</v>
      </c>
      <c r="B518" s="2" t="s">
        <v>296</v>
      </c>
      <c r="C518" s="2" t="s">
        <v>30</v>
      </c>
      <c r="D518" s="27">
        <v>1060.8</v>
      </c>
      <c r="E518" s="3"/>
      <c r="F518" s="3"/>
      <c r="G518" s="49">
        <v>1037.3</v>
      </c>
    </row>
    <row r="519" spans="1:7" s="4" customFormat="1" ht="25.5">
      <c r="A519" s="25" t="s">
        <v>454</v>
      </c>
      <c r="B519" s="20" t="s">
        <v>452</v>
      </c>
      <c r="C519" s="20"/>
      <c r="D519" s="30">
        <f aca="true" t="shared" si="71" ref="D519:G520">D520</f>
        <v>10800</v>
      </c>
      <c r="E519" s="30">
        <f t="shared" si="71"/>
        <v>0</v>
      </c>
      <c r="F519" s="30">
        <f t="shared" si="71"/>
        <v>0</v>
      </c>
      <c r="G519" s="30">
        <f t="shared" si="71"/>
        <v>0</v>
      </c>
    </row>
    <row r="520" spans="1:7" s="4" customFormat="1" ht="25.5">
      <c r="A520" s="21" t="s">
        <v>311</v>
      </c>
      <c r="B520" s="2" t="s">
        <v>452</v>
      </c>
      <c r="C520" s="2" t="s">
        <v>310</v>
      </c>
      <c r="D520" s="27">
        <f t="shared" si="71"/>
        <v>10800</v>
      </c>
      <c r="E520" s="27">
        <f t="shared" si="71"/>
        <v>0</v>
      </c>
      <c r="F520" s="27">
        <f t="shared" si="71"/>
        <v>0</v>
      </c>
      <c r="G520" s="27">
        <f t="shared" si="71"/>
        <v>0</v>
      </c>
    </row>
    <row r="521" spans="1:7" s="4" customFormat="1" ht="25.5">
      <c r="A521" s="21" t="s">
        <v>37</v>
      </c>
      <c r="B521" s="2" t="s">
        <v>452</v>
      </c>
      <c r="C521" s="2" t="s">
        <v>38</v>
      </c>
      <c r="D521" s="27">
        <v>10800</v>
      </c>
      <c r="E521" s="3"/>
      <c r="F521" s="3"/>
      <c r="G521" s="49">
        <v>0</v>
      </c>
    </row>
    <row r="522" spans="1:7" s="4" customFormat="1" ht="38.25">
      <c r="A522" s="25" t="s">
        <v>436</v>
      </c>
      <c r="B522" s="20" t="s">
        <v>453</v>
      </c>
      <c r="C522" s="20"/>
      <c r="D522" s="30">
        <f aca="true" t="shared" si="72" ref="D522:G523">D523</f>
        <v>9430</v>
      </c>
      <c r="E522" s="30">
        <f t="shared" si="72"/>
        <v>0</v>
      </c>
      <c r="F522" s="30">
        <f t="shared" si="72"/>
        <v>0</v>
      </c>
      <c r="G522" s="30">
        <f t="shared" si="72"/>
        <v>593</v>
      </c>
    </row>
    <row r="523" spans="1:7" s="4" customFormat="1" ht="25.5">
      <c r="A523" s="21" t="s">
        <v>311</v>
      </c>
      <c r="B523" s="2" t="s">
        <v>453</v>
      </c>
      <c r="C523" s="2" t="s">
        <v>310</v>
      </c>
      <c r="D523" s="27">
        <f t="shared" si="72"/>
        <v>9430</v>
      </c>
      <c r="E523" s="27">
        <f t="shared" si="72"/>
        <v>0</v>
      </c>
      <c r="F523" s="27">
        <f t="shared" si="72"/>
        <v>0</v>
      </c>
      <c r="G523" s="27">
        <f t="shared" si="72"/>
        <v>593</v>
      </c>
    </row>
    <row r="524" spans="1:7" s="4" customFormat="1" ht="25.5">
      <c r="A524" s="21" t="s">
        <v>37</v>
      </c>
      <c r="B524" s="2" t="s">
        <v>453</v>
      </c>
      <c r="C524" s="2" t="s">
        <v>38</v>
      </c>
      <c r="D524" s="27">
        <v>9430</v>
      </c>
      <c r="E524" s="3"/>
      <c r="F524" s="3"/>
      <c r="G524" s="49">
        <v>593</v>
      </c>
    </row>
    <row r="525" spans="1:7" s="4" customFormat="1" ht="25.5">
      <c r="A525" s="25" t="s">
        <v>297</v>
      </c>
      <c r="B525" s="20" t="s">
        <v>298</v>
      </c>
      <c r="C525" s="20" t="s">
        <v>6</v>
      </c>
      <c r="D525" s="30">
        <f>D526</f>
        <v>1385</v>
      </c>
      <c r="E525" s="30">
        <f>E526</f>
        <v>1364.7</v>
      </c>
      <c r="F525" s="30">
        <f>F526</f>
        <v>0</v>
      </c>
      <c r="G525" s="30">
        <f>G526</f>
        <v>1358.2</v>
      </c>
    </row>
    <row r="526" spans="1:7" s="4" customFormat="1" ht="14.25">
      <c r="A526" s="21" t="s">
        <v>299</v>
      </c>
      <c r="B526" s="2" t="s">
        <v>298</v>
      </c>
      <c r="C526" s="2" t="s">
        <v>300</v>
      </c>
      <c r="D526" s="27">
        <v>1385</v>
      </c>
      <c r="E526" s="3">
        <v>1364.7</v>
      </c>
      <c r="F526" s="3"/>
      <c r="G526" s="49">
        <v>1358.2</v>
      </c>
    </row>
    <row r="527" spans="1:7" s="4" customFormat="1" ht="51">
      <c r="A527" s="25" t="s">
        <v>397</v>
      </c>
      <c r="B527" s="20" t="s">
        <v>395</v>
      </c>
      <c r="C527" s="20"/>
      <c r="D527" s="30">
        <f aca="true" t="shared" si="73" ref="D527:G528">D528</f>
        <v>1.2</v>
      </c>
      <c r="E527" s="30">
        <f t="shared" si="73"/>
        <v>0</v>
      </c>
      <c r="F527" s="30">
        <f t="shared" si="73"/>
        <v>0</v>
      </c>
      <c r="G527" s="30">
        <f t="shared" si="73"/>
        <v>0</v>
      </c>
    </row>
    <row r="528" spans="1:7" s="4" customFormat="1" ht="25.5">
      <c r="A528" s="21" t="s">
        <v>311</v>
      </c>
      <c r="B528" s="2" t="s">
        <v>395</v>
      </c>
      <c r="C528" s="2" t="s">
        <v>310</v>
      </c>
      <c r="D528" s="27">
        <f t="shared" si="73"/>
        <v>1.2</v>
      </c>
      <c r="E528" s="27">
        <f t="shared" si="73"/>
        <v>0</v>
      </c>
      <c r="F528" s="27">
        <f t="shared" si="73"/>
        <v>0</v>
      </c>
      <c r="G528" s="27">
        <f t="shared" si="73"/>
        <v>0</v>
      </c>
    </row>
    <row r="529" spans="1:7" s="4" customFormat="1" ht="25.5">
      <c r="A529" s="21" t="s">
        <v>37</v>
      </c>
      <c r="B529" s="2" t="s">
        <v>395</v>
      </c>
      <c r="C529" s="2" t="s">
        <v>38</v>
      </c>
      <c r="D529" s="27">
        <v>1.2</v>
      </c>
      <c r="E529" s="3"/>
      <c r="F529" s="3"/>
      <c r="G529" s="49">
        <v>0</v>
      </c>
    </row>
    <row r="530" spans="1:7" s="4" customFormat="1" ht="38.25">
      <c r="A530" s="25" t="s">
        <v>398</v>
      </c>
      <c r="B530" s="20" t="s">
        <v>396</v>
      </c>
      <c r="C530" s="20"/>
      <c r="D530" s="30">
        <f aca="true" t="shared" si="74" ref="D530:G531">D531</f>
        <v>1825</v>
      </c>
      <c r="E530" s="30">
        <f t="shared" si="74"/>
        <v>0</v>
      </c>
      <c r="F530" s="30">
        <f t="shared" si="74"/>
        <v>0</v>
      </c>
      <c r="G530" s="30">
        <f t="shared" si="74"/>
        <v>1825</v>
      </c>
    </row>
    <row r="531" spans="1:7" s="4" customFormat="1" ht="25.5">
      <c r="A531" s="21" t="s">
        <v>311</v>
      </c>
      <c r="B531" s="2" t="s">
        <v>396</v>
      </c>
      <c r="C531" s="2" t="s">
        <v>310</v>
      </c>
      <c r="D531" s="27">
        <f t="shared" si="74"/>
        <v>1825</v>
      </c>
      <c r="E531" s="27">
        <f t="shared" si="74"/>
        <v>0</v>
      </c>
      <c r="F531" s="27">
        <f t="shared" si="74"/>
        <v>0</v>
      </c>
      <c r="G531" s="27">
        <f t="shared" si="74"/>
        <v>1825</v>
      </c>
    </row>
    <row r="532" spans="1:7" s="4" customFormat="1" ht="25.5">
      <c r="A532" s="21" t="s">
        <v>37</v>
      </c>
      <c r="B532" s="2" t="s">
        <v>396</v>
      </c>
      <c r="C532" s="2" t="s">
        <v>38</v>
      </c>
      <c r="D532" s="27">
        <v>1825</v>
      </c>
      <c r="E532" s="3"/>
      <c r="F532" s="3"/>
      <c r="G532" s="49">
        <v>1825</v>
      </c>
    </row>
    <row r="533" spans="1:7" s="4" customFormat="1" ht="38.25">
      <c r="A533" s="25" t="s">
        <v>456</v>
      </c>
      <c r="B533" s="20" t="s">
        <v>455</v>
      </c>
      <c r="C533" s="20"/>
      <c r="D533" s="30">
        <f aca="true" t="shared" si="75" ref="D533:G534">D534</f>
        <v>418.8</v>
      </c>
      <c r="E533" s="30">
        <f t="shared" si="75"/>
        <v>0</v>
      </c>
      <c r="F533" s="30">
        <f t="shared" si="75"/>
        <v>0</v>
      </c>
      <c r="G533" s="30">
        <f t="shared" si="75"/>
        <v>418.8</v>
      </c>
    </row>
    <row r="534" spans="1:7" s="4" customFormat="1" ht="14.25">
      <c r="A534" s="21" t="s">
        <v>330</v>
      </c>
      <c r="B534" s="2" t="s">
        <v>455</v>
      </c>
      <c r="C534" s="2" t="s">
        <v>329</v>
      </c>
      <c r="D534" s="27">
        <f t="shared" si="75"/>
        <v>418.8</v>
      </c>
      <c r="E534" s="27">
        <f t="shared" si="75"/>
        <v>0</v>
      </c>
      <c r="F534" s="27">
        <f t="shared" si="75"/>
        <v>0</v>
      </c>
      <c r="G534" s="27">
        <f t="shared" si="75"/>
        <v>418.8</v>
      </c>
    </row>
    <row r="535" spans="1:7" s="4" customFormat="1" ht="14.25">
      <c r="A535" s="21" t="s">
        <v>286</v>
      </c>
      <c r="B535" s="2" t="s">
        <v>455</v>
      </c>
      <c r="C535" s="2" t="s">
        <v>287</v>
      </c>
      <c r="D535" s="27">
        <v>418.8</v>
      </c>
      <c r="E535" s="3"/>
      <c r="F535" s="3"/>
      <c r="G535" s="49">
        <v>418.8</v>
      </c>
    </row>
    <row r="536" spans="1:7" s="4" customFormat="1" ht="14.25">
      <c r="A536" s="25" t="s">
        <v>274</v>
      </c>
      <c r="B536" s="20" t="s">
        <v>275</v>
      </c>
      <c r="C536" s="20" t="s">
        <v>6</v>
      </c>
      <c r="D536" s="30">
        <f aca="true" t="shared" si="76" ref="D536:G537">D537</f>
        <v>1090.3</v>
      </c>
      <c r="E536" s="30">
        <f t="shared" si="76"/>
        <v>1823</v>
      </c>
      <c r="F536" s="30">
        <f t="shared" si="76"/>
        <v>0</v>
      </c>
      <c r="G536" s="30">
        <f t="shared" si="76"/>
        <v>953.1</v>
      </c>
    </row>
    <row r="537" spans="1:7" s="40" customFormat="1" ht="26.25">
      <c r="A537" s="21" t="s">
        <v>328</v>
      </c>
      <c r="B537" s="2" t="s">
        <v>275</v>
      </c>
      <c r="C537" s="2" t="s">
        <v>327</v>
      </c>
      <c r="D537" s="27">
        <f t="shared" si="76"/>
        <v>1090.3</v>
      </c>
      <c r="E537" s="27">
        <f t="shared" si="76"/>
        <v>1823</v>
      </c>
      <c r="F537" s="27">
        <f t="shared" si="76"/>
        <v>0</v>
      </c>
      <c r="G537" s="27">
        <f t="shared" si="76"/>
        <v>953.1</v>
      </c>
    </row>
    <row r="538" spans="1:7" s="4" customFormat="1" ht="25.5">
      <c r="A538" s="21" t="s">
        <v>123</v>
      </c>
      <c r="B538" s="2" t="s">
        <v>275</v>
      </c>
      <c r="C538" s="2" t="s">
        <v>124</v>
      </c>
      <c r="D538" s="27">
        <v>1090.3</v>
      </c>
      <c r="E538" s="3">
        <v>1823</v>
      </c>
      <c r="F538" s="3"/>
      <c r="G538" s="49">
        <v>953.1</v>
      </c>
    </row>
    <row r="539" spans="1:7" s="4" customFormat="1" ht="14.25">
      <c r="A539" s="25" t="s">
        <v>276</v>
      </c>
      <c r="B539" s="20" t="s">
        <v>277</v>
      </c>
      <c r="C539" s="20" t="s">
        <v>6</v>
      </c>
      <c r="D539" s="30">
        <f>D540+D543+D546</f>
        <v>10374.5</v>
      </c>
      <c r="E539" s="30">
        <f>E540+E543+E546</f>
        <v>16143</v>
      </c>
      <c r="F539" s="30">
        <f>F540+F543+F546</f>
        <v>0</v>
      </c>
      <c r="G539" s="30">
        <f>G540+G543+G546</f>
        <v>9870.400000000001</v>
      </c>
    </row>
    <row r="540" spans="1:7" s="40" customFormat="1" ht="26.25">
      <c r="A540" s="21" t="s">
        <v>328</v>
      </c>
      <c r="B540" s="2" t="s">
        <v>277</v>
      </c>
      <c r="C540" s="2" t="s">
        <v>327</v>
      </c>
      <c r="D540" s="27">
        <f>D541+D542</f>
        <v>8057.3</v>
      </c>
      <c r="E540" s="27">
        <f>E541+E542</f>
        <v>13837</v>
      </c>
      <c r="F540" s="27">
        <f>F541+F542</f>
        <v>0</v>
      </c>
      <c r="G540" s="27">
        <f>G541+G542</f>
        <v>7968.5</v>
      </c>
    </row>
    <row r="541" spans="1:7" s="4" customFormat="1" ht="25.5">
      <c r="A541" s="21" t="s">
        <v>123</v>
      </c>
      <c r="B541" s="2" t="s">
        <v>277</v>
      </c>
      <c r="C541" s="2" t="s">
        <v>124</v>
      </c>
      <c r="D541" s="27">
        <v>8032.3</v>
      </c>
      <c r="E541" s="3">
        <v>13805</v>
      </c>
      <c r="F541" s="3"/>
      <c r="G541" s="49">
        <v>7961.3</v>
      </c>
    </row>
    <row r="542" spans="1:7" s="4" customFormat="1" ht="25.5">
      <c r="A542" s="21" t="s">
        <v>129</v>
      </c>
      <c r="B542" s="2" t="s">
        <v>277</v>
      </c>
      <c r="C542" s="2" t="s">
        <v>130</v>
      </c>
      <c r="D542" s="27">
        <v>25</v>
      </c>
      <c r="E542" s="3">
        <v>32</v>
      </c>
      <c r="F542" s="3"/>
      <c r="G542" s="49">
        <v>7.2</v>
      </c>
    </row>
    <row r="543" spans="1:7" s="4" customFormat="1" ht="25.5">
      <c r="A543" s="21" t="s">
        <v>311</v>
      </c>
      <c r="B543" s="2" t="s">
        <v>277</v>
      </c>
      <c r="C543" s="2" t="s">
        <v>310</v>
      </c>
      <c r="D543" s="27">
        <f>D544+D545</f>
        <v>2088.5</v>
      </c>
      <c r="E543" s="27">
        <f>E544+E545</f>
        <v>2251</v>
      </c>
      <c r="F543" s="27">
        <f>F544+F545</f>
        <v>0</v>
      </c>
      <c r="G543" s="27">
        <f>G544+G545</f>
        <v>1697.1999999999998</v>
      </c>
    </row>
    <row r="544" spans="1:7" s="4" customFormat="1" ht="25.5">
      <c r="A544" s="21" t="s">
        <v>65</v>
      </c>
      <c r="B544" s="2" t="s">
        <v>277</v>
      </c>
      <c r="C544" s="2" t="s">
        <v>66</v>
      </c>
      <c r="D544" s="27">
        <v>510.2</v>
      </c>
      <c r="E544" s="3">
        <v>515</v>
      </c>
      <c r="F544" s="3"/>
      <c r="G544" s="49">
        <v>425.6</v>
      </c>
    </row>
    <row r="545" spans="1:7" s="4" customFormat="1" ht="25.5">
      <c r="A545" s="21" t="s">
        <v>37</v>
      </c>
      <c r="B545" s="2" t="s">
        <v>277</v>
      </c>
      <c r="C545" s="2" t="s">
        <v>38</v>
      </c>
      <c r="D545" s="27">
        <v>1578.3</v>
      </c>
      <c r="E545" s="3">
        <v>1736</v>
      </c>
      <c r="F545" s="3"/>
      <c r="G545" s="49">
        <v>1271.6</v>
      </c>
    </row>
    <row r="546" spans="1:7" s="4" customFormat="1" ht="14.25">
      <c r="A546" s="21" t="s">
        <v>315</v>
      </c>
      <c r="B546" s="2" t="s">
        <v>277</v>
      </c>
      <c r="C546" s="2" t="s">
        <v>314</v>
      </c>
      <c r="D546" s="27">
        <f>D547+D548</f>
        <v>228.7</v>
      </c>
      <c r="E546" s="27">
        <f>E547+E548</f>
        <v>55</v>
      </c>
      <c r="F546" s="27">
        <f>F547+F548</f>
        <v>0</v>
      </c>
      <c r="G546" s="27">
        <f>G547+G548</f>
        <v>204.7</v>
      </c>
    </row>
    <row r="547" spans="1:7" s="4" customFormat="1" ht="14.25">
      <c r="A547" s="21" t="s">
        <v>44</v>
      </c>
      <c r="B547" s="2" t="s">
        <v>277</v>
      </c>
      <c r="C547" s="2" t="s">
        <v>45</v>
      </c>
      <c r="D547" s="27">
        <v>53.7</v>
      </c>
      <c r="E547" s="3">
        <v>55</v>
      </c>
      <c r="F547" s="3"/>
      <c r="G547" s="49">
        <v>29.7</v>
      </c>
    </row>
    <row r="548" spans="1:7" s="4" customFormat="1" ht="14.25">
      <c r="A548" s="21" t="s">
        <v>366</v>
      </c>
      <c r="B548" s="2" t="s">
        <v>277</v>
      </c>
      <c r="C548" s="2" t="s">
        <v>365</v>
      </c>
      <c r="D548" s="27">
        <v>175</v>
      </c>
      <c r="E548" s="3"/>
      <c r="F548" s="3"/>
      <c r="G548" s="49">
        <v>175</v>
      </c>
    </row>
    <row r="549" spans="1:7" s="4" customFormat="1" ht="14.25">
      <c r="A549" s="25" t="s">
        <v>278</v>
      </c>
      <c r="B549" s="20" t="s">
        <v>279</v>
      </c>
      <c r="C549" s="20" t="s">
        <v>6</v>
      </c>
      <c r="D549" s="30">
        <f>D550+D552</f>
        <v>1276</v>
      </c>
      <c r="E549" s="30">
        <f>E550+E552</f>
        <v>1371</v>
      </c>
      <c r="F549" s="30">
        <f>F550+F552</f>
        <v>0</v>
      </c>
      <c r="G549" s="30">
        <f>G550+G552</f>
        <v>1099.4</v>
      </c>
    </row>
    <row r="550" spans="1:7" s="40" customFormat="1" ht="26.25">
      <c r="A550" s="21" t="s">
        <v>328</v>
      </c>
      <c r="B550" s="2" t="s">
        <v>279</v>
      </c>
      <c r="C550" s="2" t="s">
        <v>327</v>
      </c>
      <c r="D550" s="27">
        <f>D551</f>
        <v>1146</v>
      </c>
      <c r="E550" s="27">
        <f>E551</f>
        <v>1146</v>
      </c>
      <c r="F550" s="27">
        <f>F551</f>
        <v>0</v>
      </c>
      <c r="G550" s="27">
        <f>G551</f>
        <v>1078.4</v>
      </c>
    </row>
    <row r="551" spans="1:7" s="4" customFormat="1" ht="25.5">
      <c r="A551" s="21" t="s">
        <v>123</v>
      </c>
      <c r="B551" s="2" t="s">
        <v>279</v>
      </c>
      <c r="C551" s="2" t="s">
        <v>124</v>
      </c>
      <c r="D551" s="27">
        <v>1146</v>
      </c>
      <c r="E551" s="3">
        <v>1146</v>
      </c>
      <c r="F551" s="3"/>
      <c r="G551" s="49">
        <v>1078.4</v>
      </c>
    </row>
    <row r="552" spans="1:7" s="4" customFormat="1" ht="25.5">
      <c r="A552" s="21" t="s">
        <v>311</v>
      </c>
      <c r="B552" s="2" t="s">
        <v>279</v>
      </c>
      <c r="C552" s="2" t="s">
        <v>310</v>
      </c>
      <c r="D552" s="27">
        <f>D553+D554</f>
        <v>130</v>
      </c>
      <c r="E552" s="27">
        <f>E553+E554</f>
        <v>225</v>
      </c>
      <c r="F552" s="27">
        <f>F553+F554</f>
        <v>0</v>
      </c>
      <c r="G552" s="27">
        <f>G553+G554</f>
        <v>21</v>
      </c>
    </row>
    <row r="553" spans="1:7" s="4" customFormat="1" ht="25.5">
      <c r="A553" s="21" t="s">
        <v>65</v>
      </c>
      <c r="B553" s="2" t="s">
        <v>279</v>
      </c>
      <c r="C553" s="2" t="s">
        <v>66</v>
      </c>
      <c r="D553" s="27">
        <v>0.2</v>
      </c>
      <c r="E553" s="3">
        <v>145</v>
      </c>
      <c r="F553" s="3"/>
      <c r="G553" s="49">
        <v>0.2</v>
      </c>
    </row>
    <row r="554" spans="1:7" s="4" customFormat="1" ht="25.5">
      <c r="A554" s="21" t="s">
        <v>37</v>
      </c>
      <c r="B554" s="2" t="s">
        <v>279</v>
      </c>
      <c r="C554" s="2" t="s">
        <v>38</v>
      </c>
      <c r="D554" s="27">
        <v>129.8</v>
      </c>
      <c r="E554" s="3">
        <v>80</v>
      </c>
      <c r="F554" s="3"/>
      <c r="G554" s="49">
        <v>20.8</v>
      </c>
    </row>
    <row r="555" spans="1:7" s="4" customFormat="1" ht="14.25">
      <c r="A555" s="25" t="s">
        <v>280</v>
      </c>
      <c r="B555" s="20" t="s">
        <v>281</v>
      </c>
      <c r="C555" s="20" t="s">
        <v>6</v>
      </c>
      <c r="D555" s="30">
        <f>D556</f>
        <v>369.5</v>
      </c>
      <c r="E555" s="30">
        <f>E556</f>
        <v>0</v>
      </c>
      <c r="F555" s="30">
        <f>F556</f>
        <v>0</v>
      </c>
      <c r="G555" s="30">
        <f>G556</f>
        <v>369.5</v>
      </c>
    </row>
    <row r="556" spans="1:7" s="40" customFormat="1" ht="15">
      <c r="A556" s="21" t="s">
        <v>362</v>
      </c>
      <c r="B556" s="2" t="s">
        <v>281</v>
      </c>
      <c r="C556" s="2" t="s">
        <v>355</v>
      </c>
      <c r="D556" s="27">
        <v>369.5</v>
      </c>
      <c r="E556" s="3"/>
      <c r="F556" s="3"/>
      <c r="G556" s="49">
        <v>369.5</v>
      </c>
    </row>
    <row r="557" spans="1:7" s="4" customFormat="1" ht="14.25">
      <c r="A557" s="25" t="s">
        <v>282</v>
      </c>
      <c r="B557" s="20" t="s">
        <v>283</v>
      </c>
      <c r="C557" s="20" t="s">
        <v>6</v>
      </c>
      <c r="D557" s="30">
        <f>D558+D560</f>
        <v>1154.4</v>
      </c>
      <c r="E557" s="30">
        <f>E558+E560</f>
        <v>700</v>
      </c>
      <c r="F557" s="30">
        <f>F558+F560</f>
        <v>0</v>
      </c>
      <c r="G557" s="30">
        <f>G558+G560</f>
        <v>902.9</v>
      </c>
    </row>
    <row r="558" spans="1:7" s="40" customFormat="1" ht="26.25">
      <c r="A558" s="21" t="s">
        <v>311</v>
      </c>
      <c r="B558" s="2" t="s">
        <v>283</v>
      </c>
      <c r="C558" s="2" t="s">
        <v>310</v>
      </c>
      <c r="D558" s="27">
        <f>D559</f>
        <v>1089</v>
      </c>
      <c r="E558" s="27">
        <f>E559</f>
        <v>700</v>
      </c>
      <c r="F558" s="27">
        <f>F559</f>
        <v>0</v>
      </c>
      <c r="G558" s="27">
        <f>G559</f>
        <v>837.5</v>
      </c>
    </row>
    <row r="559" spans="1:7" s="4" customFormat="1" ht="25.5">
      <c r="A559" s="21" t="s">
        <v>37</v>
      </c>
      <c r="B559" s="2" t="s">
        <v>283</v>
      </c>
      <c r="C559" s="2" t="s">
        <v>38</v>
      </c>
      <c r="D559" s="27">
        <v>1089</v>
      </c>
      <c r="E559" s="3">
        <v>700</v>
      </c>
      <c r="F559" s="3"/>
      <c r="G559" s="49">
        <v>837.5</v>
      </c>
    </row>
    <row r="560" spans="1:7" s="4" customFormat="1" ht="14.25">
      <c r="A560" s="21" t="s">
        <v>306</v>
      </c>
      <c r="B560" s="2" t="s">
        <v>283</v>
      </c>
      <c r="C560" s="2" t="s">
        <v>305</v>
      </c>
      <c r="D560" s="27">
        <f>D561</f>
        <v>65.4</v>
      </c>
      <c r="E560" s="27">
        <f>E561</f>
        <v>0</v>
      </c>
      <c r="F560" s="27">
        <f>F561</f>
        <v>0</v>
      </c>
      <c r="G560" s="27">
        <f>G561</f>
        <v>65.4</v>
      </c>
    </row>
    <row r="561" spans="1:7" s="4" customFormat="1" ht="14.25">
      <c r="A561" s="21" t="s">
        <v>29</v>
      </c>
      <c r="B561" s="2" t="s">
        <v>283</v>
      </c>
      <c r="C561" s="2" t="s">
        <v>30</v>
      </c>
      <c r="D561" s="27">
        <v>65.4</v>
      </c>
      <c r="E561" s="3"/>
      <c r="F561" s="3"/>
      <c r="G561" s="49">
        <v>65.4</v>
      </c>
    </row>
    <row r="562" spans="1:7" s="4" customFormat="1" ht="14.25">
      <c r="A562" s="25" t="s">
        <v>458</v>
      </c>
      <c r="B562" s="20" t="s">
        <v>457</v>
      </c>
      <c r="C562" s="20"/>
      <c r="D562" s="30">
        <f aca="true" t="shared" si="77" ref="D562:G563">D563</f>
        <v>301.2</v>
      </c>
      <c r="E562" s="30">
        <f t="shared" si="77"/>
        <v>0</v>
      </c>
      <c r="F562" s="30">
        <f t="shared" si="77"/>
        <v>0</v>
      </c>
      <c r="G562" s="30">
        <f t="shared" si="77"/>
        <v>301.2</v>
      </c>
    </row>
    <row r="563" spans="1:7" s="4" customFormat="1" ht="25.5">
      <c r="A563" s="21" t="s">
        <v>311</v>
      </c>
      <c r="B563" s="2" t="s">
        <v>457</v>
      </c>
      <c r="C563" s="2" t="s">
        <v>310</v>
      </c>
      <c r="D563" s="27">
        <f t="shared" si="77"/>
        <v>301.2</v>
      </c>
      <c r="E563" s="27">
        <f t="shared" si="77"/>
        <v>0</v>
      </c>
      <c r="F563" s="27">
        <f t="shared" si="77"/>
        <v>0</v>
      </c>
      <c r="G563" s="27">
        <f t="shared" si="77"/>
        <v>301.2</v>
      </c>
    </row>
    <row r="564" spans="1:7" s="4" customFormat="1" ht="25.5">
      <c r="A564" s="21" t="s">
        <v>37</v>
      </c>
      <c r="B564" s="2" t="s">
        <v>457</v>
      </c>
      <c r="C564" s="2" t="s">
        <v>38</v>
      </c>
      <c r="D564" s="27">
        <v>301.2</v>
      </c>
      <c r="E564" s="3"/>
      <c r="F564" s="3"/>
      <c r="G564" s="49">
        <v>301.2</v>
      </c>
    </row>
    <row r="565" spans="1:7" s="4" customFormat="1" ht="25.5">
      <c r="A565" s="25" t="s">
        <v>284</v>
      </c>
      <c r="B565" s="20" t="s">
        <v>285</v>
      </c>
      <c r="C565" s="20" t="s">
        <v>6</v>
      </c>
      <c r="D565" s="30">
        <f aca="true" t="shared" si="78" ref="D565:G566">D566</f>
        <v>500</v>
      </c>
      <c r="E565" s="30">
        <f t="shared" si="78"/>
        <v>360</v>
      </c>
      <c r="F565" s="30">
        <f t="shared" si="78"/>
        <v>0</v>
      </c>
      <c r="G565" s="30">
        <f t="shared" si="78"/>
        <v>500</v>
      </c>
    </row>
    <row r="566" spans="1:7" s="40" customFormat="1" ht="15">
      <c r="A566" s="21" t="s">
        <v>330</v>
      </c>
      <c r="B566" s="2" t="s">
        <v>285</v>
      </c>
      <c r="C566" s="2" t="s">
        <v>329</v>
      </c>
      <c r="D566" s="27">
        <f t="shared" si="78"/>
        <v>500</v>
      </c>
      <c r="E566" s="27">
        <f t="shared" si="78"/>
        <v>360</v>
      </c>
      <c r="F566" s="27">
        <f t="shared" si="78"/>
        <v>0</v>
      </c>
      <c r="G566" s="27">
        <f t="shared" si="78"/>
        <v>500</v>
      </c>
    </row>
    <row r="567" spans="1:7" s="4" customFormat="1" ht="14.25">
      <c r="A567" s="21" t="s">
        <v>286</v>
      </c>
      <c r="B567" s="2" t="s">
        <v>285</v>
      </c>
      <c r="C567" s="2" t="s">
        <v>287</v>
      </c>
      <c r="D567" s="27">
        <v>500</v>
      </c>
      <c r="E567" s="3">
        <v>360</v>
      </c>
      <c r="F567" s="3"/>
      <c r="G567" s="49">
        <v>500</v>
      </c>
    </row>
    <row r="568" spans="1:7" s="4" customFormat="1" ht="25.5">
      <c r="A568" s="25" t="s">
        <v>413</v>
      </c>
      <c r="B568" s="20" t="s">
        <v>412</v>
      </c>
      <c r="C568" s="20"/>
      <c r="D568" s="30">
        <f aca="true" t="shared" si="79" ref="D568:G569">D569</f>
        <v>4400</v>
      </c>
      <c r="E568" s="30">
        <f t="shared" si="79"/>
        <v>0</v>
      </c>
      <c r="F568" s="30">
        <f t="shared" si="79"/>
        <v>0</v>
      </c>
      <c r="G568" s="30">
        <f t="shared" si="79"/>
        <v>4400</v>
      </c>
    </row>
    <row r="569" spans="1:7" s="4" customFormat="1" ht="89.25">
      <c r="A569" s="21" t="s">
        <v>359</v>
      </c>
      <c r="B569" s="2" t="s">
        <v>412</v>
      </c>
      <c r="C569" s="2" t="s">
        <v>307</v>
      </c>
      <c r="D569" s="27">
        <f t="shared" si="79"/>
        <v>4400</v>
      </c>
      <c r="E569" s="27">
        <f t="shared" si="79"/>
        <v>0</v>
      </c>
      <c r="F569" s="27">
        <f t="shared" si="79"/>
        <v>0</v>
      </c>
      <c r="G569" s="27">
        <f t="shared" si="79"/>
        <v>4400</v>
      </c>
    </row>
    <row r="570" spans="1:7" s="4" customFormat="1" ht="38.25">
      <c r="A570" s="21" t="s">
        <v>360</v>
      </c>
      <c r="B570" s="2" t="s">
        <v>412</v>
      </c>
      <c r="C570" s="2" t="s">
        <v>357</v>
      </c>
      <c r="D570" s="27">
        <v>4400</v>
      </c>
      <c r="E570" s="3"/>
      <c r="F570" s="3"/>
      <c r="G570" s="49">
        <v>4400</v>
      </c>
    </row>
    <row r="571" spans="1:7" s="4" customFormat="1" ht="38.25">
      <c r="A571" s="25" t="s">
        <v>400</v>
      </c>
      <c r="B571" s="20" t="s">
        <v>399</v>
      </c>
      <c r="C571" s="20"/>
      <c r="D571" s="30">
        <f aca="true" t="shared" si="80" ref="D571:G572">D572</f>
        <v>102</v>
      </c>
      <c r="E571" s="30">
        <f t="shared" si="80"/>
        <v>0</v>
      </c>
      <c r="F571" s="30">
        <f t="shared" si="80"/>
        <v>0</v>
      </c>
      <c r="G571" s="30">
        <f t="shared" si="80"/>
        <v>102</v>
      </c>
    </row>
    <row r="572" spans="1:7" s="4" customFormat="1" ht="25.5">
      <c r="A572" s="21" t="s">
        <v>311</v>
      </c>
      <c r="B572" s="2" t="s">
        <v>399</v>
      </c>
      <c r="C572" s="2" t="s">
        <v>310</v>
      </c>
      <c r="D572" s="27">
        <f t="shared" si="80"/>
        <v>102</v>
      </c>
      <c r="E572" s="27">
        <f t="shared" si="80"/>
        <v>0</v>
      </c>
      <c r="F572" s="27">
        <f t="shared" si="80"/>
        <v>0</v>
      </c>
      <c r="G572" s="27">
        <f t="shared" si="80"/>
        <v>102</v>
      </c>
    </row>
    <row r="573" spans="1:7" s="4" customFormat="1" ht="25.5">
      <c r="A573" s="21" t="s">
        <v>37</v>
      </c>
      <c r="B573" s="2" t="s">
        <v>399</v>
      </c>
      <c r="C573" s="2" t="s">
        <v>38</v>
      </c>
      <c r="D573" s="27">
        <v>102</v>
      </c>
      <c r="E573" s="3"/>
      <c r="F573" s="3"/>
      <c r="G573" s="49">
        <v>102</v>
      </c>
    </row>
    <row r="574" spans="1:7" s="4" customFormat="1" ht="51">
      <c r="A574" s="25" t="s">
        <v>372</v>
      </c>
      <c r="B574" s="20" t="s">
        <v>367</v>
      </c>
      <c r="C574" s="20"/>
      <c r="D574" s="30">
        <f aca="true" t="shared" si="81" ref="D574:G575">D575</f>
        <v>2113.3</v>
      </c>
      <c r="E574" s="30">
        <f t="shared" si="81"/>
        <v>0</v>
      </c>
      <c r="F574" s="30">
        <f t="shared" si="81"/>
        <v>0</v>
      </c>
      <c r="G574" s="30">
        <f t="shared" si="81"/>
        <v>1002.8</v>
      </c>
    </row>
    <row r="575" spans="1:7" s="4" customFormat="1" ht="25.5">
      <c r="A575" s="21" t="s">
        <v>304</v>
      </c>
      <c r="B575" s="2" t="s">
        <v>367</v>
      </c>
      <c r="C575" s="2" t="s">
        <v>303</v>
      </c>
      <c r="D575" s="27">
        <f t="shared" si="81"/>
        <v>2113.3</v>
      </c>
      <c r="E575" s="27">
        <f t="shared" si="81"/>
        <v>0</v>
      </c>
      <c r="F575" s="27">
        <f t="shared" si="81"/>
        <v>0</v>
      </c>
      <c r="G575" s="27">
        <f t="shared" si="81"/>
        <v>1002.8</v>
      </c>
    </row>
    <row r="576" spans="1:7" s="4" customFormat="1" ht="25.5">
      <c r="A576" s="21" t="s">
        <v>149</v>
      </c>
      <c r="B576" s="2" t="s">
        <v>367</v>
      </c>
      <c r="C576" s="2" t="s">
        <v>150</v>
      </c>
      <c r="D576" s="27">
        <v>2113.3</v>
      </c>
      <c r="E576" s="3"/>
      <c r="F576" s="3"/>
      <c r="G576" s="49">
        <v>1002.8</v>
      </c>
    </row>
    <row r="577" spans="1:7" s="4" customFormat="1" ht="38.25">
      <c r="A577" s="25" t="s">
        <v>373</v>
      </c>
      <c r="B577" s="20" t="s">
        <v>368</v>
      </c>
      <c r="C577" s="20"/>
      <c r="D577" s="30">
        <f aca="true" t="shared" si="82" ref="D577:G578">D578</f>
        <v>12311.7</v>
      </c>
      <c r="E577" s="30">
        <f t="shared" si="82"/>
        <v>0</v>
      </c>
      <c r="F577" s="30">
        <f t="shared" si="82"/>
        <v>0</v>
      </c>
      <c r="G577" s="30">
        <f t="shared" si="82"/>
        <v>11198.9</v>
      </c>
    </row>
    <row r="578" spans="1:7" s="4" customFormat="1" ht="25.5">
      <c r="A578" s="21" t="s">
        <v>311</v>
      </c>
      <c r="B578" s="2" t="s">
        <v>368</v>
      </c>
      <c r="C578" s="2" t="s">
        <v>310</v>
      </c>
      <c r="D578" s="27">
        <f t="shared" si="82"/>
        <v>12311.7</v>
      </c>
      <c r="E578" s="27">
        <f t="shared" si="82"/>
        <v>0</v>
      </c>
      <c r="F578" s="27">
        <f t="shared" si="82"/>
        <v>0</v>
      </c>
      <c r="G578" s="27">
        <f t="shared" si="82"/>
        <v>11198.9</v>
      </c>
    </row>
    <row r="579" spans="1:7" s="4" customFormat="1" ht="25.5">
      <c r="A579" s="21" t="s">
        <v>37</v>
      </c>
      <c r="B579" s="2" t="s">
        <v>368</v>
      </c>
      <c r="C579" s="2" t="s">
        <v>38</v>
      </c>
      <c r="D579" s="27">
        <v>12311.7</v>
      </c>
      <c r="E579" s="3"/>
      <c r="F579" s="3"/>
      <c r="G579" s="49">
        <v>11198.9</v>
      </c>
    </row>
    <row r="580" spans="1:7" s="4" customFormat="1" ht="25.5">
      <c r="A580" s="25" t="s">
        <v>374</v>
      </c>
      <c r="B580" s="20" t="s">
        <v>369</v>
      </c>
      <c r="C580" s="20"/>
      <c r="D580" s="30">
        <f aca="true" t="shared" si="83" ref="D580:G581">D581</f>
        <v>14424</v>
      </c>
      <c r="E580" s="30">
        <f t="shared" si="83"/>
        <v>0</v>
      </c>
      <c r="F580" s="30">
        <f t="shared" si="83"/>
        <v>0</v>
      </c>
      <c r="G580" s="30">
        <f t="shared" si="83"/>
        <v>9131.1</v>
      </c>
    </row>
    <row r="581" spans="1:7" s="4" customFormat="1" ht="25.5">
      <c r="A581" s="21" t="s">
        <v>311</v>
      </c>
      <c r="B581" s="2" t="s">
        <v>369</v>
      </c>
      <c r="C581" s="2" t="s">
        <v>310</v>
      </c>
      <c r="D581" s="27">
        <f t="shared" si="83"/>
        <v>14424</v>
      </c>
      <c r="E581" s="27">
        <f t="shared" si="83"/>
        <v>0</v>
      </c>
      <c r="F581" s="27">
        <f t="shared" si="83"/>
        <v>0</v>
      </c>
      <c r="G581" s="27">
        <f t="shared" si="83"/>
        <v>9131.1</v>
      </c>
    </row>
    <row r="582" spans="1:7" s="4" customFormat="1" ht="25.5">
      <c r="A582" s="21" t="s">
        <v>37</v>
      </c>
      <c r="B582" s="2" t="s">
        <v>369</v>
      </c>
      <c r="C582" s="2" t="s">
        <v>38</v>
      </c>
      <c r="D582" s="27">
        <v>14424</v>
      </c>
      <c r="E582" s="3"/>
      <c r="F582" s="3"/>
      <c r="G582" s="49">
        <v>9131.1</v>
      </c>
    </row>
    <row r="583" spans="1:7" s="4" customFormat="1" ht="51">
      <c r="A583" s="25" t="s">
        <v>402</v>
      </c>
      <c r="B583" s="20" t="s">
        <v>401</v>
      </c>
      <c r="C583" s="20"/>
      <c r="D583" s="30">
        <f>D584+D586</f>
        <v>6.300000000000001</v>
      </c>
      <c r="E583" s="30">
        <f>E584+E586</f>
        <v>0</v>
      </c>
      <c r="F583" s="30">
        <f>F584+F586</f>
        <v>0</v>
      </c>
      <c r="G583" s="30">
        <f>G584+G586</f>
        <v>4.7</v>
      </c>
    </row>
    <row r="584" spans="1:7" s="4" customFormat="1" ht="25.5">
      <c r="A584" s="21" t="s">
        <v>311</v>
      </c>
      <c r="B584" s="2" t="s">
        <v>401</v>
      </c>
      <c r="C584" s="2" t="s">
        <v>310</v>
      </c>
      <c r="D584" s="27">
        <f>D585</f>
        <v>1.6</v>
      </c>
      <c r="E584" s="27">
        <f>E585</f>
        <v>0</v>
      </c>
      <c r="F584" s="27">
        <f>F585</f>
        <v>0</v>
      </c>
      <c r="G584" s="27">
        <f>G585</f>
        <v>0</v>
      </c>
    </row>
    <row r="585" spans="1:7" s="4" customFormat="1" ht="25.5">
      <c r="A585" s="21" t="s">
        <v>37</v>
      </c>
      <c r="B585" s="2" t="s">
        <v>401</v>
      </c>
      <c r="C585" s="2" t="s">
        <v>38</v>
      </c>
      <c r="D585" s="27">
        <v>1.6</v>
      </c>
      <c r="E585" s="3"/>
      <c r="F585" s="3"/>
      <c r="G585" s="49">
        <v>0</v>
      </c>
    </row>
    <row r="586" spans="1:7" s="4" customFormat="1" ht="89.25">
      <c r="A586" s="21" t="s">
        <v>359</v>
      </c>
      <c r="B586" s="2" t="s">
        <v>401</v>
      </c>
      <c r="C586" s="2" t="s">
        <v>307</v>
      </c>
      <c r="D586" s="27">
        <f>D587</f>
        <v>4.7</v>
      </c>
      <c r="E586" s="27">
        <f>E587</f>
        <v>0</v>
      </c>
      <c r="F586" s="27">
        <f>F587</f>
        <v>0</v>
      </c>
      <c r="G586" s="27">
        <f>G587</f>
        <v>4.7</v>
      </c>
    </row>
    <row r="587" spans="1:7" s="4" customFormat="1" ht="38.25">
      <c r="A587" s="21" t="s">
        <v>360</v>
      </c>
      <c r="B587" s="2" t="s">
        <v>401</v>
      </c>
      <c r="C587" s="2" t="s">
        <v>357</v>
      </c>
      <c r="D587" s="27">
        <v>4.7</v>
      </c>
      <c r="E587" s="3"/>
      <c r="F587" s="3"/>
      <c r="G587" s="49">
        <v>4.7</v>
      </c>
    </row>
    <row r="588" spans="1:7" s="4" customFormat="1" ht="25.5">
      <c r="A588" s="25" t="s">
        <v>460</v>
      </c>
      <c r="B588" s="20" t="s">
        <v>459</v>
      </c>
      <c r="C588" s="20"/>
      <c r="D588" s="30">
        <f aca="true" t="shared" si="84" ref="D588:G589">D589</f>
        <v>1072.2</v>
      </c>
      <c r="E588" s="30">
        <f t="shared" si="84"/>
        <v>0</v>
      </c>
      <c r="F588" s="30">
        <f t="shared" si="84"/>
        <v>0</v>
      </c>
      <c r="G588" s="30">
        <f t="shared" si="84"/>
        <v>106.8</v>
      </c>
    </row>
    <row r="589" spans="1:7" s="4" customFormat="1" ht="25.5">
      <c r="A589" s="21" t="s">
        <v>311</v>
      </c>
      <c r="B589" s="2" t="s">
        <v>459</v>
      </c>
      <c r="C589" s="2" t="s">
        <v>310</v>
      </c>
      <c r="D589" s="27">
        <f t="shared" si="84"/>
        <v>1072.2</v>
      </c>
      <c r="E589" s="27">
        <f t="shared" si="84"/>
        <v>0</v>
      </c>
      <c r="F589" s="27">
        <f t="shared" si="84"/>
        <v>0</v>
      </c>
      <c r="G589" s="27">
        <f t="shared" si="84"/>
        <v>106.8</v>
      </c>
    </row>
    <row r="590" spans="1:7" s="4" customFormat="1" ht="25.5">
      <c r="A590" s="21" t="s">
        <v>37</v>
      </c>
      <c r="B590" s="2" t="s">
        <v>459</v>
      </c>
      <c r="C590" s="2" t="s">
        <v>38</v>
      </c>
      <c r="D590" s="27">
        <v>1072.2</v>
      </c>
      <c r="E590" s="3"/>
      <c r="F590" s="3"/>
      <c r="G590" s="49">
        <v>106.8</v>
      </c>
    </row>
    <row r="591" spans="1:7" s="4" customFormat="1" ht="38.25">
      <c r="A591" s="25" t="s">
        <v>371</v>
      </c>
      <c r="B591" s="20" t="s">
        <v>370</v>
      </c>
      <c r="C591" s="20"/>
      <c r="D591" s="30">
        <f>D592</f>
        <v>103.2</v>
      </c>
      <c r="E591" s="30">
        <f>E592</f>
        <v>0</v>
      </c>
      <c r="F591" s="30">
        <f>F592</f>
        <v>0</v>
      </c>
      <c r="G591" s="30">
        <f>G592</f>
        <v>72.7</v>
      </c>
    </row>
    <row r="592" spans="1:7" s="4" customFormat="1" ht="38.25">
      <c r="A592" s="21" t="s">
        <v>169</v>
      </c>
      <c r="B592" s="2" t="s">
        <v>370</v>
      </c>
      <c r="C592" s="2" t="s">
        <v>170</v>
      </c>
      <c r="D592" s="27">
        <v>103.2</v>
      </c>
      <c r="E592" s="3"/>
      <c r="F592" s="3"/>
      <c r="G592" s="49">
        <v>72.7</v>
      </c>
    </row>
    <row r="593" spans="1:7" ht="15">
      <c r="A593" s="53" t="s">
        <v>11</v>
      </c>
      <c r="B593" s="53"/>
      <c r="C593" s="53"/>
      <c r="D593" s="43">
        <f>D13+D141+D161+D207+D270+D282+D311+D359+D369+D469+D483+D476</f>
        <v>1090158.9000000004</v>
      </c>
      <c r="E593" s="43">
        <f>E13+E141+E161+E207+E270+E282+E311+E359+E369+E469+E483+E476</f>
        <v>733453.4000000001</v>
      </c>
      <c r="F593" s="43">
        <f>F13+F141+F161+F207+F270+F282+F311+F359+F369+F469+F483+F476</f>
        <v>15</v>
      </c>
      <c r="G593" s="43">
        <f>G13+G141+G161+G207+G270+G282+G311+G359+G369+G469+G483+G476</f>
        <v>968788.2000000001</v>
      </c>
    </row>
  </sheetData>
  <sheetProtection/>
  <autoFilter ref="A9:G593"/>
  <mergeCells count="6">
    <mergeCell ref="A593:C593"/>
    <mergeCell ref="A7:G7"/>
    <mergeCell ref="A2:G2"/>
    <mergeCell ref="A3:G3"/>
    <mergeCell ref="A4:G4"/>
    <mergeCell ref="A5:G5"/>
  </mergeCells>
  <printOptions/>
  <pageMargins left="0.7874015748031497" right="0.7874015748031497" top="0.7874015748031497" bottom="0.5905511811023623" header="0.31496062992125984" footer="0.31496062992125984"/>
  <pageSetup fitToHeight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2016-02-24T09:34:49Z</cp:lastPrinted>
  <dcterms:created xsi:type="dcterms:W3CDTF">2014-06-17T10:35:37Z</dcterms:created>
  <dcterms:modified xsi:type="dcterms:W3CDTF">2016-02-25T05:14:42Z</dcterms:modified>
  <cp:category/>
  <cp:version/>
  <cp:contentType/>
  <cp:contentStatus/>
</cp:coreProperties>
</file>