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<sst xmlns="http://schemas.openxmlformats.org/spreadsheetml/2006/main" count="409" uniqueCount="199">
  <si>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</si>
  <si>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</si>
  <si>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</si>
  <si>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</si>
  <si>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</si>
  <si>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</si>
  <si>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</si>
  <si>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</si>
  <si>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</si>
  <si>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</si>
  <si>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</si>
  <si>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</si>
  <si>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</si>
  <si>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</si>
  <si>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</si>
  <si>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</si>
  <si>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</si>
  <si>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</si>
  <si>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</si>
  <si>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</si>
  <si>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</si>
  <si>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</si>
  <si>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2021;
Таблица: Наименования доходов;
Наименования
</t>
  </si>
  <si>
    <t>Вариант: Малопургинский 2021;
Таблица: Проект 2021 (МР);
Данные
МО=1302000
ВР=000
ЦС=00000
Ведомства=000
ФКР=0000
Балансировка бюджета=20
Узлы=20</t>
  </si>
  <si>
    <t>Вариант: Малопургинский 2021;
Таблица: Прогноз 2022 (МР);
Данные
МО=1302000
ВР=000
ЦС=00000
Ведомства=000
ФКР=0000
Балансировка бюджета=10
Узлы=20</t>
  </si>
  <si>
    <t>Вариант: Малопургинский 2021;
Таблица: Прогноз 2022 (МР);
Данные
МО=1302000
ВР=000
ЦС=00000
Ведомства=000
ФКР=0000
Балансировка бюджета=20
Узлы=20</t>
  </si>
  <si>
    <t>Вариант: Малопургинский 2021;
Таблица: Прогноз 2023 (МР);
Данные
МО=1302000
ВР=000
ЦС=00000
Ведомства=000
ФКР=0000
Балансировка бюджета=10
Узлы=20</t>
  </si>
  <si>
    <t>Вариант: Малопургинский 2021;
Таблица: Прогноз 2023 (МР);
Данные
МО=1302000
ВР=000
ЦС=00000
Ведомства=000
ФКР=0000
Балансировка бюджета=20
Узлы=20</t>
  </si>
  <si>
    <t>Вариант=Малопургинский 2021;
Табл=Наименования доходов;
Наименования;</t>
  </si>
  <si>
    <t>Вариант=Малопургинский 2021;
Табл=Проект 2021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</si>
  <si>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</si>
  <si>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</si>
  <si>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</si>
  <si>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</si>
  <si>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</si>
  <si>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</si>
  <si>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</si>
  <si>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</si>
  <si>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</si>
  <si>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</si>
  <si>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</si>
  <si>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</si>
  <si>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</si>
  <si>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</si>
  <si>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</si>
  <si>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</si>
  <si>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</si>
  <si>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</si>
  <si>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</si>
  <si>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</si>
  <si>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</si>
  <si>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</si>
  <si>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</si>
  <si>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</si>
  <si>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</si>
  <si>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  (сумма платежа (перерасчеты, недоимка и задолженность по соответствующему платежу, в том числе по отмененному)</t>
  </si>
  <si>
    <t>10503010</t>
  </si>
  <si>
    <t>Единый сельскохозяйственный налог   (сумма платежа (перерасчеты, недоимка и задолженность по соответствующему платежу, в том числе по отмененному)</t>
  </si>
  <si>
    <t>10504020</t>
  </si>
  <si>
    <t>Налог, взимаемый в связи с применением патентной системы налогообложения, зачисляемый в бюджеты муниципальных районов  (сумма платежа (перерасчеты, недоимка и задолженность по соответствующему платежу, в том числе по отмененному)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</si>
  <si>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</si>
  <si>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</si>
  <si>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</si>
  <si>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</si>
  <si>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</si>
  <si>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</si>
  <si>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</si>
  <si>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  (сумма платежа (перерасчеты, недоимка и задолженность по соответствующему платежу, в том числе по отмененному)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</si>
  <si>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</si>
  <si>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</si>
  <si>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</si>
  <si>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</si>
  <si>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</si>
  <si>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</si>
  <si>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</si>
  <si>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</si>
  <si>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</si>
  <si>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</si>
  <si>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</si>
  <si>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</si>
  <si>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</si>
  <si>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</si>
  <si>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6000</t>
  </si>
  <si>
    <t>Плата за выбросы загрязняющих веществ в атмосферный воздух стационарными объектами  (федеральные государственные органы, Банк России, органы управления государственными внебюджетными фондами Российской Федерации)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</si>
  <si>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</si>
  <si>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</si>
  <si>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</si>
  <si>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</si>
  <si>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</si>
  <si>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</si>
  <si>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</si>
  <si>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</si>
  <si>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</si>
  <si>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</si>
  <si>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</si>
  <si>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</si>
  <si>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</si>
  <si>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</si>
  <si>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</si>
  <si>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</si>
  <si>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</si>
  <si>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</si>
  <si>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</si>
  <si>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11610123</t>
  </si>
  <si>
    <t>0051</t>
  </si>
  <si>
    <t>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</si>
  <si>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</si>
  <si>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</si>
  <si>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</si>
  <si>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</si>
  <si>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20225097</t>
  </si>
  <si>
    <t>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</si>
  <si>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</si>
  <si>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20215001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</si>
  <si>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</si>
  <si>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</si>
  <si>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</si>
  <si>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</si>
  <si>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</si>
  <si>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</si>
  <si>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</si>
  <si>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</si>
  <si>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</si>
  <si>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</si>
  <si>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</si>
  <si>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</si>
  <si>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</si>
  <si>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</si>
  <si>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</si>
  <si>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</si>
  <si>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</si>
  <si>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</si>
  <si>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</si>
  <si>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</si>
  <si>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</si>
  <si>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</si>
  <si>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</si>
  <si>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</si>
  <si>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</si>
  <si>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</si>
  <si>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</si>
  <si>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</si>
  <si>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</si>
  <si>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</si>
  <si>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</si>
  <si>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</si>
  <si>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</si>
  <si>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</si>
  <si>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</si>
  <si>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</si>
  <si>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</si>
  <si>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</si>
  <si>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</si>
  <si>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</si>
  <si>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</si>
  <si>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</si>
  <si>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</si>
  <si>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</si>
  <si>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</si>
  <si>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</si>
  <si>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</si>
  <si>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</si>
  <si>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</si>
  <si>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</si>
  <si>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</si>
  <si>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</si>
  <si>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</si>
  <si>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0103</t>
  </si>
  <si>
    <t>Субсидии бюджетам муниципальных районов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</si>
  <si>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</si>
  <si>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</si>
  <si>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</si>
  <si>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</si>
  <si>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0109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</si>
  <si>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</si>
  <si>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</si>
  <si>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</si>
  <si>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</si>
  <si>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</si>
  <si>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Приложение №2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</si>
  <si>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</si>
  <si>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2022 и 2023 годов</t>
  </si>
  <si>
    <t>от 3  декабря 2020 года № 32-5-325</t>
  </si>
  <si>
    <t>к решению Совета депутатов</t>
  </si>
  <si>
    <t>11609050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</si>
  <si>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</si>
  <si>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</si>
  <si>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</si>
  <si>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</si>
  <si>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0206</t>
  </si>
  <si>
    <t>Субвенции на осуществление отдельных государственных полномочий Удмуртской Республики по предоставлению мер социальной поддержки многодетным семьям(бесплатное питание для обучающихся общеобразовательных организаций)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</si>
  <si>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</si>
  <si>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</si>
  <si>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20225304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</si>
  <si>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</si>
  <si>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к проекту решения Совета депутатов</t>
  </si>
  <si>
    <t>от _________ 2021 года № __</t>
  </si>
  <si>
    <t>20249999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</si>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</sst>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8" fillId="0" borderId="1" xfId="33" applyNumberFormat="1" applyFont="1" applyAlignment="1" applyProtection="1">
      <alignment wrapText="1"/>
      <protection/>
    </xf>
    <xf numFmtId="172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89">
      <selection activeCell="I95" sqref="I9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4" hidden="1" customWidth="1"/>
    <col min="7" max="7" width="17.33203125" style="14" customWidth="1"/>
    <col min="8" max="8" width="17.33203125" style="14" hidden="1" customWidth="1"/>
    <col min="9" max="9" width="17.33203125" style="14" customWidth="1"/>
    <col min="10" max="10" width="18.5" style="14" hidden="1" customWidth="1"/>
  </cols>
  <sheetData>
    <row r="1" spans="1:9" ht="14.25" customHeight="1" hidden="1">
      <c r="A1" s="18"/>
      <c r="B1" s="19"/>
      <c r="C1" s="19"/>
      <c r="D1" s="20"/>
      <c r="E1" s="21"/>
      <c r="F1" s="22"/>
      <c r="G1" s="22"/>
      <c r="H1" s="22"/>
      <c r="I1" s="22"/>
    </row>
    <row r="2" spans="1:9" ht="14.25" customHeight="1">
      <c r="A2" s="10"/>
      <c r="B2" s="10"/>
      <c r="C2" s="10"/>
      <c r="D2" s="10"/>
      <c r="E2" s="42"/>
      <c r="F2" s="43"/>
      <c r="G2" s="43"/>
      <c r="H2" s="43"/>
      <c r="I2" s="45" t="s">
        <v>179</v>
      </c>
    </row>
    <row r="3" spans="1:9" ht="14.25" customHeight="1">
      <c r="A3" s="10"/>
      <c r="B3" s="10"/>
      <c r="C3" s="10"/>
      <c r="D3" s="10"/>
      <c r="E3" s="42"/>
      <c r="F3" s="43"/>
      <c r="G3" s="43"/>
      <c r="H3" s="43"/>
      <c r="I3" s="45" t="s">
        <v>195</v>
      </c>
    </row>
    <row r="4" spans="1:9" ht="14.25" customHeight="1">
      <c r="A4" s="10"/>
      <c r="B4" s="10"/>
      <c r="C4" s="10"/>
      <c r="D4" s="10"/>
      <c r="E4" s="42"/>
      <c r="F4" s="43"/>
      <c r="G4" s="43"/>
      <c r="H4" s="43"/>
      <c r="I4" s="45" t="s">
        <v>180</v>
      </c>
    </row>
    <row r="5" spans="1:9" ht="14.25" customHeight="1">
      <c r="A5" s="10"/>
      <c r="B5" s="10"/>
      <c r="C5" s="10"/>
      <c r="D5" s="10"/>
      <c r="E5" s="42"/>
      <c r="F5" s="43"/>
      <c r="G5" s="43"/>
      <c r="H5" s="43"/>
      <c r="I5" s="45" t="s">
        <v>196</v>
      </c>
    </row>
    <row r="6" spans="1:9" ht="14.25" customHeight="1">
      <c r="A6" s="10"/>
      <c r="B6" s="10"/>
      <c r="C6" s="10"/>
      <c r="D6" s="10"/>
      <c r="E6" s="42"/>
      <c r="F6" s="43"/>
      <c r="G6" s="43"/>
      <c r="H6" s="43"/>
      <c r="I6" s="43"/>
    </row>
    <row r="7" spans="1:9" ht="15">
      <c r="A7" s="10"/>
      <c r="B7" s="10"/>
      <c r="C7" s="10"/>
      <c r="D7" s="10"/>
      <c r="E7" s="11"/>
      <c r="F7" s="13"/>
      <c r="I7" s="44" t="s">
        <v>179</v>
      </c>
    </row>
    <row r="8" spans="1:9" ht="15">
      <c r="A8" s="10"/>
      <c r="B8" s="10"/>
      <c r="C8" s="10"/>
      <c r="D8" s="10"/>
      <c r="E8" s="11"/>
      <c r="F8" s="13"/>
      <c r="I8" s="13" t="s">
        <v>183</v>
      </c>
    </row>
    <row r="9" spans="1:9" ht="15">
      <c r="A9" s="10"/>
      <c r="B9" s="10"/>
      <c r="C9" s="10"/>
      <c r="D9" s="10"/>
      <c r="E9" s="11"/>
      <c r="F9" s="13"/>
      <c r="I9" s="44" t="s">
        <v>180</v>
      </c>
    </row>
    <row r="10" spans="1:9" ht="15">
      <c r="A10" s="10"/>
      <c r="B10" s="10"/>
      <c r="C10" s="10"/>
      <c r="D10" s="10"/>
      <c r="E10" s="11"/>
      <c r="F10" s="13"/>
      <c r="I10" s="13" t="s">
        <v>182</v>
      </c>
    </row>
    <row r="12" spans="1:9" ht="33.75" customHeight="1">
      <c r="A12" s="46" t="s">
        <v>181</v>
      </c>
      <c r="B12" s="46"/>
      <c r="C12" s="46"/>
      <c r="D12" s="46"/>
      <c r="E12" s="46"/>
      <c r="F12" s="46"/>
      <c r="G12" s="46"/>
      <c r="H12" s="46"/>
      <c r="I12" s="46"/>
    </row>
    <row r="13" spans="6:9" ht="12.75">
      <c r="F13" s="15"/>
      <c r="I13" s="8" t="s">
        <v>8</v>
      </c>
    </row>
    <row r="14" spans="1:10" ht="39" customHeight="1">
      <c r="A14" s="50" t="s">
        <v>1</v>
      </c>
      <c r="B14" s="50"/>
      <c r="C14" s="50"/>
      <c r="D14" s="50"/>
      <c r="E14" s="9" t="s">
        <v>7</v>
      </c>
      <c r="F14" s="31"/>
      <c r="G14" s="30" t="str">
        <f>"Сумма на "&amp;MID(H16,FIND("Прогноз",H16,1)+8,4)&amp;" год"</f>
        <v>Сумма на 2022 год</v>
      </c>
      <c r="H14" s="31"/>
      <c r="I14" s="34" t="str">
        <f>"Сумма на "&amp;MID(J16,FIND("Прогноз",J16,1)+8,4)&amp;" год"</f>
        <v>Сумма на 2023 год</v>
      </c>
      <c r="J14" s="31"/>
    </row>
    <row r="15" spans="1:10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28</v>
      </c>
      <c r="F15" s="16" t="s">
        <v>29</v>
      </c>
      <c r="G15" s="16" t="s">
        <v>30</v>
      </c>
      <c r="H15" s="16" t="s">
        <v>31</v>
      </c>
      <c r="I15" s="16" t="s">
        <v>32</v>
      </c>
      <c r="J15" s="16" t="s">
        <v>33</v>
      </c>
    </row>
    <row r="16" spans="1:10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22</v>
      </c>
      <c r="F16" s="17" t="s">
        <v>23</v>
      </c>
      <c r="G16" s="17" t="s">
        <v>24</v>
      </c>
      <c r="H16" s="17" t="s">
        <v>25</v>
      </c>
      <c r="I16" s="17" t="s">
        <v>26</v>
      </c>
      <c r="J16" s="17" t="s">
        <v>27</v>
      </c>
    </row>
    <row r="17" spans="1:10" s="12" customFormat="1" ht="17.25" customHeight="1" hidden="1">
      <c r="A17" s="23" t="s">
        <v>9</v>
      </c>
      <c r="B17" s="24" t="s">
        <v>10</v>
      </c>
      <c r="C17" s="24" t="s">
        <v>11</v>
      </c>
      <c r="D17" s="25" t="s">
        <v>12</v>
      </c>
      <c r="E17" s="26"/>
      <c r="F17" s="32">
        <v>860806.1</v>
      </c>
      <c r="G17" s="27">
        <v>758077.3</v>
      </c>
      <c r="H17" s="32">
        <v>758077.3</v>
      </c>
      <c r="I17" s="27">
        <v>801417</v>
      </c>
      <c r="J17" s="32">
        <v>801417</v>
      </c>
    </row>
    <row r="18" spans="1:10" s="12" customFormat="1" ht="14.25">
      <c r="A18" s="23" t="s">
        <v>34</v>
      </c>
      <c r="B18" s="24" t="s">
        <v>10</v>
      </c>
      <c r="C18" s="24" t="s">
        <v>11</v>
      </c>
      <c r="D18" s="25" t="s">
        <v>12</v>
      </c>
      <c r="E18" s="26" t="s">
        <v>35</v>
      </c>
      <c r="F18" s="27"/>
      <c r="G18" s="27">
        <f>G19+G21+G25+G29+G31+G33+G38+G41+G44+G47</f>
        <v>233631</v>
      </c>
      <c r="H18" s="27">
        <f>H19+H21+H25+H29+H31+H33+H38+H41+H44+H47</f>
        <v>0</v>
      </c>
      <c r="I18" s="27">
        <f>I19+I21+I25+I29+I31+I33+I38+I41+I44+I47</f>
        <v>233580</v>
      </c>
      <c r="J18" s="35"/>
    </row>
    <row r="19" spans="1:10" s="12" customFormat="1" ht="14.25">
      <c r="A19" s="23" t="s">
        <v>36</v>
      </c>
      <c r="B19" s="24" t="s">
        <v>10</v>
      </c>
      <c r="C19" s="24" t="s">
        <v>11</v>
      </c>
      <c r="D19" s="25" t="s">
        <v>12</v>
      </c>
      <c r="E19" s="26" t="s">
        <v>37</v>
      </c>
      <c r="F19" s="27"/>
      <c r="G19" s="27">
        <f>G20</f>
        <v>182691</v>
      </c>
      <c r="H19" s="27">
        <f>H20</f>
        <v>0</v>
      </c>
      <c r="I19" s="27">
        <f>I20</f>
        <v>182691</v>
      </c>
      <c r="J19" s="35"/>
    </row>
    <row r="20" spans="1:9" ht="84.75">
      <c r="A20" s="18" t="s">
        <v>38</v>
      </c>
      <c r="B20" s="19" t="s">
        <v>39</v>
      </c>
      <c r="C20" s="19" t="s">
        <v>40</v>
      </c>
      <c r="D20" s="20" t="s">
        <v>41</v>
      </c>
      <c r="E20" s="21" t="s">
        <v>42</v>
      </c>
      <c r="F20" s="22"/>
      <c r="G20" s="22">
        <f>177731+4960</f>
        <v>182691</v>
      </c>
      <c r="H20" s="22"/>
      <c r="I20" s="22">
        <f>177731+4960</f>
        <v>182691</v>
      </c>
    </row>
    <row r="21" spans="1:10" s="12" customFormat="1" ht="36">
      <c r="A21" s="23" t="s">
        <v>43</v>
      </c>
      <c r="B21" s="24" t="s">
        <v>10</v>
      </c>
      <c r="C21" s="24" t="s">
        <v>11</v>
      </c>
      <c r="D21" s="25" t="s">
        <v>12</v>
      </c>
      <c r="E21" s="26" t="s">
        <v>44</v>
      </c>
      <c r="F21" s="27"/>
      <c r="G21" s="27">
        <f>G22+G23+G24</f>
        <v>34572</v>
      </c>
      <c r="H21" s="27">
        <f>H22+H23+H24</f>
        <v>0</v>
      </c>
      <c r="I21" s="27">
        <f>I22+I23+I24</f>
        <v>34572</v>
      </c>
      <c r="J21" s="35"/>
    </row>
    <row r="22" spans="1:9" ht="60.75">
      <c r="A22" s="18" t="s">
        <v>45</v>
      </c>
      <c r="B22" s="19" t="s">
        <v>39</v>
      </c>
      <c r="C22" s="19" t="s">
        <v>11</v>
      </c>
      <c r="D22" s="20" t="s">
        <v>41</v>
      </c>
      <c r="E22" s="21" t="s">
        <v>46</v>
      </c>
      <c r="F22" s="22"/>
      <c r="G22" s="22">
        <v>13314</v>
      </c>
      <c r="H22" s="22"/>
      <c r="I22" s="22">
        <v>13314</v>
      </c>
    </row>
    <row r="23" spans="1:9" ht="60.75">
      <c r="A23" s="18" t="s">
        <v>47</v>
      </c>
      <c r="B23" s="19" t="s">
        <v>39</v>
      </c>
      <c r="C23" s="19" t="s">
        <v>11</v>
      </c>
      <c r="D23" s="20" t="s">
        <v>41</v>
      </c>
      <c r="E23" s="21" t="s">
        <v>48</v>
      </c>
      <c r="F23" s="22"/>
      <c r="G23" s="22">
        <v>79</v>
      </c>
      <c r="H23" s="22"/>
      <c r="I23" s="22">
        <v>79</v>
      </c>
    </row>
    <row r="24" spans="1:9" ht="60.75">
      <c r="A24" s="18" t="s">
        <v>49</v>
      </c>
      <c r="B24" s="19" t="s">
        <v>39</v>
      </c>
      <c r="C24" s="19" t="s">
        <v>11</v>
      </c>
      <c r="D24" s="20" t="s">
        <v>41</v>
      </c>
      <c r="E24" s="21" t="s">
        <v>50</v>
      </c>
      <c r="F24" s="22"/>
      <c r="G24" s="22">
        <v>21179</v>
      </c>
      <c r="H24" s="22"/>
      <c r="I24" s="22">
        <v>21179</v>
      </c>
    </row>
    <row r="25" spans="1:10" s="12" customFormat="1" ht="14.25">
      <c r="A25" s="23" t="s">
        <v>51</v>
      </c>
      <c r="B25" s="24" t="s">
        <v>10</v>
      </c>
      <c r="C25" s="24" t="s">
        <v>11</v>
      </c>
      <c r="D25" s="25" t="s">
        <v>12</v>
      </c>
      <c r="E25" s="26" t="s">
        <v>52</v>
      </c>
      <c r="F25" s="27"/>
      <c r="G25" s="27">
        <f>G26+G27+G28</f>
        <v>1259</v>
      </c>
      <c r="H25" s="27">
        <f>H26+H27+H28</f>
        <v>0</v>
      </c>
      <c r="I25" s="27">
        <f>I26+I27+I28</f>
        <v>1260</v>
      </c>
      <c r="J25" s="35"/>
    </row>
    <row r="26" spans="1:9" ht="48.75">
      <c r="A26" s="18" t="s">
        <v>53</v>
      </c>
      <c r="B26" s="19" t="s">
        <v>54</v>
      </c>
      <c r="C26" s="19" t="s">
        <v>40</v>
      </c>
      <c r="D26" s="20" t="s">
        <v>41</v>
      </c>
      <c r="E26" s="21" t="s">
        <v>55</v>
      </c>
      <c r="F26" s="22"/>
      <c r="G26" s="22"/>
      <c r="H26" s="22"/>
      <c r="I26" s="22"/>
    </row>
    <row r="27" spans="1:9" ht="36.75">
      <c r="A27" s="18" t="s">
        <v>56</v>
      </c>
      <c r="B27" s="19" t="s">
        <v>39</v>
      </c>
      <c r="C27" s="19" t="s">
        <v>40</v>
      </c>
      <c r="D27" s="20" t="s">
        <v>41</v>
      </c>
      <c r="E27" s="21" t="s">
        <v>57</v>
      </c>
      <c r="F27" s="22"/>
      <c r="G27" s="22">
        <v>1057</v>
      </c>
      <c r="H27" s="22"/>
      <c r="I27" s="22">
        <v>1058</v>
      </c>
    </row>
    <row r="28" spans="1:9" ht="60.75">
      <c r="A28" s="18" t="s">
        <v>58</v>
      </c>
      <c r="B28" s="19" t="s">
        <v>54</v>
      </c>
      <c r="C28" s="19" t="s">
        <v>40</v>
      </c>
      <c r="D28" s="20" t="s">
        <v>41</v>
      </c>
      <c r="E28" s="21" t="s">
        <v>59</v>
      </c>
      <c r="F28" s="22"/>
      <c r="G28" s="22">
        <v>202</v>
      </c>
      <c r="H28" s="22"/>
      <c r="I28" s="22">
        <v>202</v>
      </c>
    </row>
    <row r="29" spans="1:10" s="12" customFormat="1" ht="24">
      <c r="A29" s="23" t="s">
        <v>60</v>
      </c>
      <c r="B29" s="24" t="s">
        <v>10</v>
      </c>
      <c r="C29" s="24" t="s">
        <v>11</v>
      </c>
      <c r="D29" s="25" t="s">
        <v>12</v>
      </c>
      <c r="E29" s="26" t="s">
        <v>61</v>
      </c>
      <c r="F29" s="27"/>
      <c r="G29" s="27">
        <f>G30</f>
        <v>1</v>
      </c>
      <c r="H29" s="27">
        <f>H30</f>
        <v>0</v>
      </c>
      <c r="I29" s="27">
        <f>I30</f>
        <v>1</v>
      </c>
      <c r="J29" s="35"/>
    </row>
    <row r="30" spans="1:9" ht="24.75">
      <c r="A30" s="18" t="s">
        <v>62</v>
      </c>
      <c r="B30" s="19" t="s">
        <v>39</v>
      </c>
      <c r="C30" s="19" t="s">
        <v>40</v>
      </c>
      <c r="D30" s="20" t="s">
        <v>41</v>
      </c>
      <c r="E30" s="21" t="s">
        <v>63</v>
      </c>
      <c r="F30" s="22"/>
      <c r="G30" s="22">
        <v>1</v>
      </c>
      <c r="H30" s="22"/>
      <c r="I30" s="22">
        <v>1</v>
      </c>
    </row>
    <row r="31" spans="1:10" s="12" customFormat="1" ht="14.25">
      <c r="A31" s="23" t="s">
        <v>64</v>
      </c>
      <c r="B31" s="24" t="s">
        <v>10</v>
      </c>
      <c r="C31" s="24" t="s">
        <v>11</v>
      </c>
      <c r="D31" s="25" t="s">
        <v>12</v>
      </c>
      <c r="E31" s="26" t="s">
        <v>65</v>
      </c>
      <c r="F31" s="27"/>
      <c r="G31" s="27">
        <f>G32</f>
        <v>2515</v>
      </c>
      <c r="H31" s="27">
        <f>H32</f>
        <v>0</v>
      </c>
      <c r="I31" s="27">
        <f>I32</f>
        <v>2515</v>
      </c>
      <c r="J31" s="35"/>
    </row>
    <row r="32" spans="1:9" ht="60.75">
      <c r="A32" s="18" t="s">
        <v>66</v>
      </c>
      <c r="B32" s="19" t="s">
        <v>39</v>
      </c>
      <c r="C32" s="19" t="s">
        <v>40</v>
      </c>
      <c r="D32" s="20" t="s">
        <v>41</v>
      </c>
      <c r="E32" s="21" t="s">
        <v>67</v>
      </c>
      <c r="F32" s="22"/>
      <c r="G32" s="22">
        <v>2515</v>
      </c>
      <c r="H32" s="22"/>
      <c r="I32" s="22">
        <v>2515</v>
      </c>
    </row>
    <row r="33" spans="1:10" s="12" customFormat="1" ht="36">
      <c r="A33" s="23" t="s">
        <v>68</v>
      </c>
      <c r="B33" s="24" t="s">
        <v>10</v>
      </c>
      <c r="C33" s="24" t="s">
        <v>11</v>
      </c>
      <c r="D33" s="25" t="s">
        <v>12</v>
      </c>
      <c r="E33" s="26" t="s">
        <v>69</v>
      </c>
      <c r="F33" s="27"/>
      <c r="G33" s="27">
        <f>G34+G35+G36+G37</f>
        <v>7655</v>
      </c>
      <c r="H33" s="27">
        <f>H34+H35+H36+H37</f>
        <v>0</v>
      </c>
      <c r="I33" s="27">
        <f>I34+I35+I36+I37</f>
        <v>7655</v>
      </c>
      <c r="J33" s="35"/>
    </row>
    <row r="34" spans="1:9" ht="72.75">
      <c r="A34" s="18" t="s">
        <v>70</v>
      </c>
      <c r="B34" s="19" t="s">
        <v>21</v>
      </c>
      <c r="C34" s="19" t="s">
        <v>11</v>
      </c>
      <c r="D34" s="20" t="s">
        <v>71</v>
      </c>
      <c r="E34" s="21" t="s">
        <v>72</v>
      </c>
      <c r="F34" s="22"/>
      <c r="G34" s="22">
        <v>3500</v>
      </c>
      <c r="H34" s="22"/>
      <c r="I34" s="22">
        <v>3500</v>
      </c>
    </row>
    <row r="35" spans="1:9" ht="60.75">
      <c r="A35" s="18" t="s">
        <v>73</v>
      </c>
      <c r="B35" s="19" t="s">
        <v>21</v>
      </c>
      <c r="C35" s="19" t="s">
        <v>11</v>
      </c>
      <c r="D35" s="20" t="s">
        <v>71</v>
      </c>
      <c r="E35" s="21" t="s">
        <v>74</v>
      </c>
      <c r="F35" s="22"/>
      <c r="G35" s="22">
        <v>2500</v>
      </c>
      <c r="H35" s="22"/>
      <c r="I35" s="22">
        <v>2500</v>
      </c>
    </row>
    <row r="36" spans="1:9" ht="60.75">
      <c r="A36" s="18" t="s">
        <v>75</v>
      </c>
      <c r="B36" s="19" t="s">
        <v>21</v>
      </c>
      <c r="C36" s="19" t="s">
        <v>11</v>
      </c>
      <c r="D36" s="20" t="s">
        <v>71</v>
      </c>
      <c r="E36" s="21" t="s">
        <v>76</v>
      </c>
      <c r="F36" s="22"/>
      <c r="G36" s="22">
        <v>700</v>
      </c>
      <c r="H36" s="22"/>
      <c r="I36" s="22">
        <v>700</v>
      </c>
    </row>
    <row r="37" spans="1:9" ht="60.75">
      <c r="A37" s="18" t="s">
        <v>77</v>
      </c>
      <c r="B37" s="19" t="s">
        <v>21</v>
      </c>
      <c r="C37" s="19" t="s">
        <v>11</v>
      </c>
      <c r="D37" s="20" t="s">
        <v>71</v>
      </c>
      <c r="E37" s="21" t="s">
        <v>78</v>
      </c>
      <c r="F37" s="22"/>
      <c r="G37" s="22">
        <v>955</v>
      </c>
      <c r="H37" s="22"/>
      <c r="I37" s="22">
        <v>955</v>
      </c>
    </row>
    <row r="38" spans="1:10" s="12" customFormat="1" ht="24">
      <c r="A38" s="23" t="s">
        <v>79</v>
      </c>
      <c r="B38" s="24" t="s">
        <v>10</v>
      </c>
      <c r="C38" s="24" t="s">
        <v>11</v>
      </c>
      <c r="D38" s="25" t="s">
        <v>12</v>
      </c>
      <c r="E38" s="26" t="s">
        <v>80</v>
      </c>
      <c r="F38" s="27"/>
      <c r="G38" s="27">
        <f>G39+G40</f>
        <v>800</v>
      </c>
      <c r="H38" s="27">
        <f>H39+H40</f>
        <v>0</v>
      </c>
      <c r="I38" s="27">
        <f>I39+I40</f>
        <v>747</v>
      </c>
      <c r="J38" s="35"/>
    </row>
    <row r="39" spans="1:9" ht="60.75">
      <c r="A39" s="18" t="s">
        <v>81</v>
      </c>
      <c r="B39" s="19" t="s">
        <v>39</v>
      </c>
      <c r="C39" s="19" t="s">
        <v>82</v>
      </c>
      <c r="D39" s="20" t="s">
        <v>71</v>
      </c>
      <c r="E39" s="21" t="s">
        <v>83</v>
      </c>
      <c r="F39" s="22"/>
      <c r="G39" s="22">
        <v>600</v>
      </c>
      <c r="H39" s="22"/>
      <c r="I39" s="22">
        <v>600</v>
      </c>
    </row>
    <row r="40" spans="1:9" ht="48.75">
      <c r="A40" s="18" t="s">
        <v>84</v>
      </c>
      <c r="B40" s="19" t="s">
        <v>39</v>
      </c>
      <c r="C40" s="19" t="s">
        <v>82</v>
      </c>
      <c r="D40" s="20" t="s">
        <v>71</v>
      </c>
      <c r="E40" s="21" t="s">
        <v>85</v>
      </c>
      <c r="F40" s="22"/>
      <c r="G40" s="22">
        <v>200</v>
      </c>
      <c r="H40" s="22"/>
      <c r="I40" s="22">
        <v>147</v>
      </c>
    </row>
    <row r="41" spans="1:10" s="12" customFormat="1" ht="24">
      <c r="A41" s="23" t="s">
        <v>86</v>
      </c>
      <c r="B41" s="24" t="s">
        <v>10</v>
      </c>
      <c r="C41" s="24" t="s">
        <v>11</v>
      </c>
      <c r="D41" s="25" t="s">
        <v>12</v>
      </c>
      <c r="E41" s="26" t="s">
        <v>87</v>
      </c>
      <c r="F41" s="27"/>
      <c r="G41" s="27">
        <f>G42+G43</f>
        <v>307</v>
      </c>
      <c r="H41" s="27">
        <f>H42+H43</f>
        <v>0</v>
      </c>
      <c r="I41" s="27">
        <f>I42+I43</f>
        <v>308</v>
      </c>
      <c r="J41" s="35"/>
    </row>
    <row r="42" spans="1:9" ht="24.75">
      <c r="A42" s="18" t="s">
        <v>88</v>
      </c>
      <c r="B42" s="19" t="s">
        <v>21</v>
      </c>
      <c r="C42" s="19" t="s">
        <v>11</v>
      </c>
      <c r="D42" s="20" t="s">
        <v>89</v>
      </c>
      <c r="E42" s="21" t="s">
        <v>90</v>
      </c>
      <c r="F42" s="22"/>
      <c r="G42" s="22">
        <v>207</v>
      </c>
      <c r="H42" s="22"/>
      <c r="I42" s="22">
        <v>208</v>
      </c>
    </row>
    <row r="43" spans="1:9" ht="24.75">
      <c r="A43" s="18" t="s">
        <v>91</v>
      </c>
      <c r="B43" s="19" t="s">
        <v>21</v>
      </c>
      <c r="C43" s="19" t="s">
        <v>11</v>
      </c>
      <c r="D43" s="20" t="s">
        <v>89</v>
      </c>
      <c r="E43" s="21" t="s">
        <v>92</v>
      </c>
      <c r="F43" s="22"/>
      <c r="G43" s="22">
        <v>100</v>
      </c>
      <c r="H43" s="22"/>
      <c r="I43" s="22">
        <v>100</v>
      </c>
    </row>
    <row r="44" spans="1:10" s="12" customFormat="1" ht="24">
      <c r="A44" s="23" t="s">
        <v>93</v>
      </c>
      <c r="B44" s="24" t="s">
        <v>10</v>
      </c>
      <c r="C44" s="24" t="s">
        <v>11</v>
      </c>
      <c r="D44" s="25" t="s">
        <v>12</v>
      </c>
      <c r="E44" s="26" t="s">
        <v>94</v>
      </c>
      <c r="F44" s="27"/>
      <c r="G44" s="27">
        <f>G45+G46</f>
        <v>1500</v>
      </c>
      <c r="H44" s="27">
        <f>H45+H46</f>
        <v>0</v>
      </c>
      <c r="I44" s="27">
        <f>I45+I46</f>
        <v>1500</v>
      </c>
      <c r="J44" s="35"/>
    </row>
    <row r="45" spans="1:9" ht="72.75">
      <c r="A45" s="18" t="s">
        <v>95</v>
      </c>
      <c r="B45" s="19" t="s">
        <v>21</v>
      </c>
      <c r="C45" s="19" t="s">
        <v>11</v>
      </c>
      <c r="D45" s="20" t="s">
        <v>96</v>
      </c>
      <c r="E45" s="21" t="s">
        <v>97</v>
      </c>
      <c r="F45" s="22"/>
      <c r="G45" s="22">
        <v>500</v>
      </c>
      <c r="H45" s="22"/>
      <c r="I45" s="22">
        <v>500</v>
      </c>
    </row>
    <row r="46" spans="1:9" ht="48.75">
      <c r="A46" s="18" t="s">
        <v>98</v>
      </c>
      <c r="B46" s="19" t="s">
        <v>21</v>
      </c>
      <c r="C46" s="19" t="s">
        <v>11</v>
      </c>
      <c r="D46" s="20" t="s">
        <v>99</v>
      </c>
      <c r="E46" s="21" t="s">
        <v>100</v>
      </c>
      <c r="F46" s="22"/>
      <c r="G46" s="22">
        <v>1000</v>
      </c>
      <c r="H46" s="22"/>
      <c r="I46" s="22">
        <v>1000</v>
      </c>
    </row>
    <row r="47" spans="1:10" s="12" customFormat="1" ht="14.25">
      <c r="A47" s="23" t="s">
        <v>101</v>
      </c>
      <c r="B47" s="24" t="s">
        <v>10</v>
      </c>
      <c r="C47" s="24" t="s">
        <v>11</v>
      </c>
      <c r="D47" s="25" t="s">
        <v>12</v>
      </c>
      <c r="E47" s="26" t="s">
        <v>102</v>
      </c>
      <c r="F47" s="27"/>
      <c r="G47" s="27">
        <f>G48+G49+G50</f>
        <v>2331</v>
      </c>
      <c r="H47" s="27">
        <f>H48+H49+H50</f>
        <v>0</v>
      </c>
      <c r="I47" s="27">
        <f>I48+I49+I50</f>
        <v>2331</v>
      </c>
      <c r="J47" s="35"/>
    </row>
    <row r="48" spans="1:9" ht="108.75">
      <c r="A48" s="18" t="s">
        <v>103</v>
      </c>
      <c r="B48" s="19" t="s">
        <v>39</v>
      </c>
      <c r="C48" s="19" t="s">
        <v>104</v>
      </c>
      <c r="D48" s="20" t="s">
        <v>105</v>
      </c>
      <c r="E48" s="21" t="s">
        <v>106</v>
      </c>
      <c r="F48" s="22"/>
      <c r="G48" s="22">
        <v>600</v>
      </c>
      <c r="H48" s="22"/>
      <c r="I48" s="22">
        <v>600</v>
      </c>
    </row>
    <row r="49" spans="1:9" ht="60.75">
      <c r="A49" s="18" t="s">
        <v>107</v>
      </c>
      <c r="B49" s="19" t="s">
        <v>39</v>
      </c>
      <c r="C49" s="19" t="s">
        <v>11</v>
      </c>
      <c r="D49" s="20" t="s">
        <v>105</v>
      </c>
      <c r="E49" s="21" t="s">
        <v>108</v>
      </c>
      <c r="F49" s="22"/>
      <c r="G49" s="22">
        <v>231</v>
      </c>
      <c r="H49" s="22"/>
      <c r="I49" s="22">
        <v>231</v>
      </c>
    </row>
    <row r="50" spans="1:9" ht="36.75">
      <c r="A50" s="18" t="s">
        <v>184</v>
      </c>
      <c r="B50" s="19" t="s">
        <v>21</v>
      </c>
      <c r="C50" s="19" t="s">
        <v>11</v>
      </c>
      <c r="D50" s="20" t="s">
        <v>105</v>
      </c>
      <c r="E50" s="21" t="s">
        <v>109</v>
      </c>
      <c r="F50" s="22"/>
      <c r="G50" s="22">
        <v>1500</v>
      </c>
      <c r="H50" s="22"/>
      <c r="I50" s="22">
        <v>1500</v>
      </c>
    </row>
    <row r="51" spans="1:10" s="12" customFormat="1" ht="14.25">
      <c r="A51" s="23" t="s">
        <v>17</v>
      </c>
      <c r="B51" s="24" t="s">
        <v>10</v>
      </c>
      <c r="C51" s="24" t="s">
        <v>11</v>
      </c>
      <c r="D51" s="25" t="s">
        <v>12</v>
      </c>
      <c r="E51" s="26" t="s">
        <v>18</v>
      </c>
      <c r="F51" s="27"/>
      <c r="G51" s="27">
        <f>G52</f>
        <v>571918.4</v>
      </c>
      <c r="H51" s="27">
        <f>H52</f>
        <v>21.6</v>
      </c>
      <c r="I51" s="27">
        <f>I52</f>
        <v>604479.0000000001</v>
      </c>
      <c r="J51" s="35"/>
    </row>
    <row r="52" spans="1:10" s="12" customFormat="1" ht="24">
      <c r="A52" s="23" t="s">
        <v>19</v>
      </c>
      <c r="B52" s="24" t="s">
        <v>10</v>
      </c>
      <c r="C52" s="24" t="s">
        <v>11</v>
      </c>
      <c r="D52" s="25" t="s">
        <v>12</v>
      </c>
      <c r="E52" s="26" t="s">
        <v>20</v>
      </c>
      <c r="F52" s="27"/>
      <c r="G52" s="27">
        <f>G53+G54+G55+G57+G58+G59+G60+G62+G65+G66+G67+G69+G70+G71+G72+G73+G74+G75+G76+G77+G78+G79+G80+G81+G82+G83+G84+G85+G86+G87+G88+G89+G91+G63+G64+G68+G61+G56+G90</f>
        <v>571918.4</v>
      </c>
      <c r="H52" s="27">
        <f>H53+H54+H55+H57+H58+H59+H60+H62+H65+H66+H67+H69+H70+H71+H72+H73+H74+H75+H76+H77+H78+H79+H80+H81+H82+H83+H84+H85+H86+H87+H88+H89+H91+H63+H64+H68+H61+H56</f>
        <v>21.6</v>
      </c>
      <c r="I52" s="27">
        <f>I53+I54+I55+I57+I58+I59+I60+I62+I65+I66+I67+I69+I70+I71+I72+I73+I74+I75+I76+I77+I78+I79+I80+I81+I82+I83+I84+I85+I86+I87+I88+I89+I91+I63+I64+I68+I61+I56</f>
        <v>604479.0000000001</v>
      </c>
      <c r="J52" s="35"/>
    </row>
    <row r="53" spans="1:9" ht="15">
      <c r="A53" s="18" t="s">
        <v>113</v>
      </c>
      <c r="B53" s="19" t="s">
        <v>21</v>
      </c>
      <c r="C53" s="19" t="s">
        <v>11</v>
      </c>
      <c r="D53" s="20" t="s">
        <v>111</v>
      </c>
      <c r="E53" s="21" t="s">
        <v>114</v>
      </c>
      <c r="F53" s="22"/>
      <c r="G53" s="22">
        <v>149718</v>
      </c>
      <c r="H53" s="22"/>
      <c r="I53" s="22">
        <v>149718</v>
      </c>
    </row>
    <row r="54" spans="1:9" ht="72.75">
      <c r="A54" s="18" t="s">
        <v>175</v>
      </c>
      <c r="B54" s="19" t="s">
        <v>21</v>
      </c>
      <c r="C54" s="19" t="s">
        <v>11</v>
      </c>
      <c r="D54" s="20" t="s">
        <v>111</v>
      </c>
      <c r="E54" s="21" t="s">
        <v>176</v>
      </c>
      <c r="F54" s="22"/>
      <c r="G54" s="22">
        <v>908.7</v>
      </c>
      <c r="H54" s="22"/>
      <c r="I54" s="22">
        <v>912.4</v>
      </c>
    </row>
    <row r="55" spans="1:9" ht="48.75">
      <c r="A55" s="18" t="s">
        <v>110</v>
      </c>
      <c r="B55" s="19" t="s">
        <v>21</v>
      </c>
      <c r="C55" s="19" t="s">
        <v>11</v>
      </c>
      <c r="D55" s="20" t="s">
        <v>111</v>
      </c>
      <c r="E55" s="21" t="s">
        <v>112</v>
      </c>
      <c r="F55" s="22"/>
      <c r="G55" s="22">
        <f>1099.5+52.7</f>
        <v>1152.2</v>
      </c>
      <c r="H55" s="22"/>
      <c r="I55" s="22">
        <f>1088.1+52</f>
        <v>1140.1</v>
      </c>
    </row>
    <row r="56" spans="1:9" ht="48.75">
      <c r="A56" s="38" t="s">
        <v>193</v>
      </c>
      <c r="B56" s="39" t="s">
        <v>21</v>
      </c>
      <c r="C56" s="39" t="s">
        <v>11</v>
      </c>
      <c r="D56" s="40" t="s">
        <v>111</v>
      </c>
      <c r="E56" s="41" t="s">
        <v>194</v>
      </c>
      <c r="F56" s="22"/>
      <c r="G56" s="22">
        <v>24434.8</v>
      </c>
      <c r="H56" s="22"/>
      <c r="I56" s="22">
        <v>24434.9</v>
      </c>
    </row>
    <row r="57" spans="1:9" ht="24.75">
      <c r="A57" s="18" t="s">
        <v>177</v>
      </c>
      <c r="B57" s="19" t="s">
        <v>21</v>
      </c>
      <c r="C57" s="19" t="s">
        <v>11</v>
      </c>
      <c r="D57" s="20" t="s">
        <v>111</v>
      </c>
      <c r="E57" s="21" t="s">
        <v>178</v>
      </c>
      <c r="F57" s="22"/>
      <c r="G57" s="22"/>
      <c r="H57" s="22"/>
      <c r="I57" s="22"/>
    </row>
    <row r="58" spans="1:9" ht="60.75">
      <c r="A58" s="18" t="s">
        <v>166</v>
      </c>
      <c r="B58" s="19" t="s">
        <v>21</v>
      </c>
      <c r="C58" s="19" t="s">
        <v>167</v>
      </c>
      <c r="D58" s="20" t="s">
        <v>111</v>
      </c>
      <c r="E58" s="21" t="s">
        <v>168</v>
      </c>
      <c r="F58" s="22"/>
      <c r="G58" s="22">
        <v>844</v>
      </c>
      <c r="H58" s="22"/>
      <c r="I58" s="22">
        <v>50</v>
      </c>
    </row>
    <row r="59" spans="1:9" ht="48.75">
      <c r="A59" s="18" t="s">
        <v>166</v>
      </c>
      <c r="B59" s="19" t="s">
        <v>21</v>
      </c>
      <c r="C59" s="19" t="s">
        <v>169</v>
      </c>
      <c r="D59" s="20" t="s">
        <v>111</v>
      </c>
      <c r="E59" s="21" t="s">
        <v>170</v>
      </c>
      <c r="F59" s="22"/>
      <c r="G59" s="22">
        <v>7443.2</v>
      </c>
      <c r="H59" s="22"/>
      <c r="I59" s="22">
        <v>7443.2</v>
      </c>
    </row>
    <row r="60" spans="1:9" ht="84.75">
      <c r="A60" s="18" t="s">
        <v>166</v>
      </c>
      <c r="B60" s="19" t="s">
        <v>21</v>
      </c>
      <c r="C60" s="19" t="s">
        <v>171</v>
      </c>
      <c r="D60" s="20" t="s">
        <v>111</v>
      </c>
      <c r="E60" s="21" t="s">
        <v>172</v>
      </c>
      <c r="F60" s="22"/>
      <c r="G60" s="22">
        <f>63.6+3.4</f>
        <v>67</v>
      </c>
      <c r="H60" s="22"/>
      <c r="I60" s="22">
        <f>11.4+0.6</f>
        <v>12</v>
      </c>
    </row>
    <row r="61" spans="1:9" ht="36.75">
      <c r="A61" s="36" t="s">
        <v>166</v>
      </c>
      <c r="B61" s="36" t="s">
        <v>21</v>
      </c>
      <c r="C61" s="36" t="s">
        <v>191</v>
      </c>
      <c r="D61" s="36" t="s">
        <v>111</v>
      </c>
      <c r="E61" s="37" t="s">
        <v>192</v>
      </c>
      <c r="F61" s="22"/>
      <c r="G61" s="22">
        <v>44.3</v>
      </c>
      <c r="H61" s="22"/>
      <c r="I61" s="22">
        <v>7.9</v>
      </c>
    </row>
    <row r="62" spans="1:9" ht="72.75">
      <c r="A62" s="18" t="s">
        <v>166</v>
      </c>
      <c r="B62" s="19" t="s">
        <v>21</v>
      </c>
      <c r="C62" s="19" t="s">
        <v>173</v>
      </c>
      <c r="D62" s="20" t="s">
        <v>111</v>
      </c>
      <c r="E62" s="21" t="s">
        <v>174</v>
      </c>
      <c r="F62" s="22"/>
      <c r="G62" s="22">
        <v>30000</v>
      </c>
      <c r="H62" s="22"/>
      <c r="I62" s="22">
        <v>30000</v>
      </c>
    </row>
    <row r="63" spans="1:9" ht="36.75">
      <c r="A63" s="36" t="s">
        <v>166</v>
      </c>
      <c r="B63" s="36" t="s">
        <v>21</v>
      </c>
      <c r="C63" s="36" t="s">
        <v>185</v>
      </c>
      <c r="D63" s="36" t="s">
        <v>111</v>
      </c>
      <c r="E63" s="37" t="s">
        <v>186</v>
      </c>
      <c r="F63" s="22"/>
      <c r="G63" s="22">
        <v>2190.3</v>
      </c>
      <c r="H63" s="22"/>
      <c r="I63" s="22">
        <v>2190.3</v>
      </c>
    </row>
    <row r="64" spans="1:9" ht="36.75">
      <c r="A64" s="38" t="s">
        <v>166</v>
      </c>
      <c r="B64" s="39" t="s">
        <v>21</v>
      </c>
      <c r="C64" s="39" t="s">
        <v>187</v>
      </c>
      <c r="D64" s="40" t="s">
        <v>111</v>
      </c>
      <c r="E64" s="37" t="s">
        <v>188</v>
      </c>
      <c r="F64" s="22"/>
      <c r="G64" s="22">
        <v>5871.1</v>
      </c>
      <c r="H64" s="22"/>
      <c r="I64" s="22">
        <v>5871.1</v>
      </c>
    </row>
    <row r="65" spans="1:9" ht="84.75">
      <c r="A65" s="18" t="s">
        <v>121</v>
      </c>
      <c r="B65" s="19" t="s">
        <v>21</v>
      </c>
      <c r="C65" s="19" t="s">
        <v>122</v>
      </c>
      <c r="D65" s="20" t="s">
        <v>111</v>
      </c>
      <c r="E65" s="21" t="s">
        <v>123</v>
      </c>
      <c r="F65" s="22"/>
      <c r="G65" s="22">
        <v>221856.3</v>
      </c>
      <c r="H65" s="22"/>
      <c r="I65" s="22">
        <v>256092.9</v>
      </c>
    </row>
    <row r="66" spans="1:9" ht="84.75">
      <c r="A66" s="18" t="s">
        <v>121</v>
      </c>
      <c r="B66" s="19" t="s">
        <v>21</v>
      </c>
      <c r="C66" s="19" t="s">
        <v>124</v>
      </c>
      <c r="D66" s="20" t="s">
        <v>111</v>
      </c>
      <c r="E66" s="21" t="s">
        <v>125</v>
      </c>
      <c r="F66" s="22"/>
      <c r="G66" s="22">
        <v>6.2</v>
      </c>
      <c r="H66" s="22"/>
      <c r="I66" s="22">
        <v>6.2</v>
      </c>
    </row>
    <row r="67" spans="1:9" ht="48.75">
      <c r="A67" s="18" t="s">
        <v>121</v>
      </c>
      <c r="B67" s="19" t="s">
        <v>21</v>
      </c>
      <c r="C67" s="19" t="s">
        <v>126</v>
      </c>
      <c r="D67" s="20" t="s">
        <v>111</v>
      </c>
      <c r="E67" s="21" t="s">
        <v>127</v>
      </c>
      <c r="F67" s="22"/>
      <c r="G67" s="22">
        <v>61287.8</v>
      </c>
      <c r="H67" s="22"/>
      <c r="I67" s="22">
        <v>70771.2</v>
      </c>
    </row>
    <row r="68" spans="1:9" ht="60.75">
      <c r="A68" s="18" t="s">
        <v>121</v>
      </c>
      <c r="B68" s="19" t="s">
        <v>21</v>
      </c>
      <c r="C68" s="19" t="s">
        <v>189</v>
      </c>
      <c r="D68" s="20" t="s">
        <v>111</v>
      </c>
      <c r="E68" s="21" t="s">
        <v>190</v>
      </c>
      <c r="F68" s="22"/>
      <c r="G68" s="22">
        <v>14325.7</v>
      </c>
      <c r="H68" s="22"/>
      <c r="I68" s="22">
        <v>14325.7</v>
      </c>
    </row>
    <row r="69" spans="1:9" ht="48.75">
      <c r="A69" s="18" t="s">
        <v>121</v>
      </c>
      <c r="B69" s="19" t="s">
        <v>21</v>
      </c>
      <c r="C69" s="19" t="s">
        <v>128</v>
      </c>
      <c r="D69" s="20" t="s">
        <v>111</v>
      </c>
      <c r="E69" s="21" t="s">
        <v>129</v>
      </c>
      <c r="F69" s="22"/>
      <c r="G69" s="22">
        <v>1507.1</v>
      </c>
      <c r="H69" s="22"/>
      <c r="I69" s="22">
        <v>1507.1</v>
      </c>
    </row>
    <row r="70" spans="1:9" ht="48.75">
      <c r="A70" s="18" t="s">
        <v>121</v>
      </c>
      <c r="B70" s="19" t="s">
        <v>21</v>
      </c>
      <c r="C70" s="19" t="s">
        <v>130</v>
      </c>
      <c r="D70" s="20" t="s">
        <v>111</v>
      </c>
      <c r="E70" s="21" t="s">
        <v>131</v>
      </c>
      <c r="F70" s="22"/>
      <c r="G70" s="22">
        <v>502</v>
      </c>
      <c r="H70" s="22"/>
      <c r="I70" s="22">
        <v>576.8</v>
      </c>
    </row>
    <row r="71" spans="1:9" ht="36.75">
      <c r="A71" s="18" t="s">
        <v>121</v>
      </c>
      <c r="B71" s="19" t="s">
        <v>21</v>
      </c>
      <c r="C71" s="19" t="s">
        <v>132</v>
      </c>
      <c r="D71" s="20" t="s">
        <v>111</v>
      </c>
      <c r="E71" s="21" t="s">
        <v>133</v>
      </c>
      <c r="F71" s="22"/>
      <c r="G71" s="22">
        <v>405.7</v>
      </c>
      <c r="H71" s="22"/>
      <c r="I71" s="22">
        <v>449.2</v>
      </c>
    </row>
    <row r="72" spans="1:9" ht="48.75">
      <c r="A72" s="18" t="s">
        <v>121</v>
      </c>
      <c r="B72" s="19" t="s">
        <v>21</v>
      </c>
      <c r="C72" s="19" t="s">
        <v>134</v>
      </c>
      <c r="D72" s="20" t="s">
        <v>111</v>
      </c>
      <c r="E72" s="21" t="s">
        <v>135</v>
      </c>
      <c r="F72" s="22"/>
      <c r="G72" s="22">
        <v>2115</v>
      </c>
      <c r="H72" s="22"/>
      <c r="I72" s="22">
        <v>2115</v>
      </c>
    </row>
    <row r="73" spans="1:9" ht="24.75">
      <c r="A73" s="18" t="s">
        <v>121</v>
      </c>
      <c r="B73" s="19" t="s">
        <v>21</v>
      </c>
      <c r="C73" s="19" t="s">
        <v>136</v>
      </c>
      <c r="D73" s="20" t="s">
        <v>111</v>
      </c>
      <c r="E73" s="21" t="s">
        <v>137</v>
      </c>
      <c r="F73" s="22"/>
      <c r="G73" s="22">
        <v>89.6</v>
      </c>
      <c r="H73" s="22"/>
      <c r="I73" s="22">
        <v>102.7</v>
      </c>
    </row>
    <row r="74" spans="1:9" ht="36.75">
      <c r="A74" s="18" t="s">
        <v>121</v>
      </c>
      <c r="B74" s="19" t="s">
        <v>21</v>
      </c>
      <c r="C74" s="19" t="s">
        <v>138</v>
      </c>
      <c r="D74" s="20" t="s">
        <v>111</v>
      </c>
      <c r="E74" s="21" t="s">
        <v>139</v>
      </c>
      <c r="F74" s="22"/>
      <c r="G74" s="22">
        <v>1435.5</v>
      </c>
      <c r="H74" s="22"/>
      <c r="I74" s="22">
        <v>1836.7</v>
      </c>
    </row>
    <row r="75" spans="1:9" ht="132.75">
      <c r="A75" s="18" t="s">
        <v>121</v>
      </c>
      <c r="B75" s="19" t="s">
        <v>21</v>
      </c>
      <c r="C75" s="19" t="s">
        <v>140</v>
      </c>
      <c r="D75" s="20" t="s">
        <v>111</v>
      </c>
      <c r="E75" s="21" t="s">
        <v>141</v>
      </c>
      <c r="F75" s="22"/>
      <c r="G75" s="22">
        <v>74.2</v>
      </c>
      <c r="H75" s="22"/>
      <c r="I75" s="22">
        <v>85.3</v>
      </c>
    </row>
    <row r="76" spans="1:9" ht="36.75">
      <c r="A76" s="18" t="s">
        <v>121</v>
      </c>
      <c r="B76" s="19" t="s">
        <v>21</v>
      </c>
      <c r="C76" s="19" t="s">
        <v>142</v>
      </c>
      <c r="D76" s="20" t="s">
        <v>111</v>
      </c>
      <c r="E76" s="21" t="s">
        <v>143</v>
      </c>
      <c r="F76" s="22"/>
      <c r="G76" s="22">
        <v>5</v>
      </c>
      <c r="H76" s="22"/>
      <c r="I76" s="22">
        <v>5</v>
      </c>
    </row>
    <row r="77" spans="1:9" ht="72.75">
      <c r="A77" s="18" t="s">
        <v>121</v>
      </c>
      <c r="B77" s="19" t="s">
        <v>21</v>
      </c>
      <c r="C77" s="19" t="s">
        <v>144</v>
      </c>
      <c r="D77" s="20" t="s">
        <v>111</v>
      </c>
      <c r="E77" s="21" t="s">
        <v>145</v>
      </c>
      <c r="F77" s="22"/>
      <c r="G77" s="22">
        <v>734.7</v>
      </c>
      <c r="H77" s="22"/>
      <c r="I77" s="22">
        <v>734.7</v>
      </c>
    </row>
    <row r="78" spans="1:9" ht="96.75">
      <c r="A78" s="18" t="s">
        <v>121</v>
      </c>
      <c r="B78" s="19" t="s">
        <v>21</v>
      </c>
      <c r="C78" s="19" t="s">
        <v>146</v>
      </c>
      <c r="D78" s="20" t="s">
        <v>111</v>
      </c>
      <c r="E78" s="21" t="s">
        <v>147</v>
      </c>
      <c r="F78" s="22"/>
      <c r="G78" s="22">
        <f>22.8-1.2</f>
        <v>21.6</v>
      </c>
      <c r="H78" s="22">
        <f>22.8-1.2</f>
        <v>21.6</v>
      </c>
      <c r="I78" s="22">
        <f>22.8-1.2</f>
        <v>21.6</v>
      </c>
    </row>
    <row r="79" spans="1:9" ht="72.75">
      <c r="A79" s="18" t="s">
        <v>121</v>
      </c>
      <c r="B79" s="19" t="s">
        <v>21</v>
      </c>
      <c r="C79" s="19" t="s">
        <v>148</v>
      </c>
      <c r="D79" s="20" t="s">
        <v>111</v>
      </c>
      <c r="E79" s="21" t="s">
        <v>149</v>
      </c>
      <c r="F79" s="22"/>
      <c r="G79" s="22">
        <v>6.5</v>
      </c>
      <c r="H79" s="22"/>
      <c r="I79" s="22">
        <v>6.5</v>
      </c>
    </row>
    <row r="80" spans="1:9" ht="120.75">
      <c r="A80" s="18" t="s">
        <v>121</v>
      </c>
      <c r="B80" s="19" t="s">
        <v>21</v>
      </c>
      <c r="C80" s="19" t="s">
        <v>150</v>
      </c>
      <c r="D80" s="20" t="s">
        <v>111</v>
      </c>
      <c r="E80" s="21" t="s">
        <v>151</v>
      </c>
      <c r="F80" s="22"/>
      <c r="G80" s="22">
        <v>113.7</v>
      </c>
      <c r="H80" s="22"/>
      <c r="I80" s="22">
        <v>113.7</v>
      </c>
    </row>
    <row r="81" spans="1:9" ht="36.75">
      <c r="A81" s="18" t="s">
        <v>121</v>
      </c>
      <c r="B81" s="19" t="s">
        <v>21</v>
      </c>
      <c r="C81" s="19" t="s">
        <v>152</v>
      </c>
      <c r="D81" s="20" t="s">
        <v>111</v>
      </c>
      <c r="E81" s="21" t="s">
        <v>153</v>
      </c>
      <c r="F81" s="22"/>
      <c r="G81" s="22">
        <v>85</v>
      </c>
      <c r="H81" s="22"/>
      <c r="I81" s="22">
        <v>114</v>
      </c>
    </row>
    <row r="82" spans="1:9" ht="48.75">
      <c r="A82" s="18" t="s">
        <v>121</v>
      </c>
      <c r="B82" s="19" t="s">
        <v>21</v>
      </c>
      <c r="C82" s="19" t="s">
        <v>154</v>
      </c>
      <c r="D82" s="20" t="s">
        <v>111</v>
      </c>
      <c r="E82" s="21" t="s">
        <v>155</v>
      </c>
      <c r="F82" s="22"/>
      <c r="G82" s="22">
        <v>78</v>
      </c>
      <c r="H82" s="22"/>
      <c r="I82" s="22">
        <v>78</v>
      </c>
    </row>
    <row r="83" spans="1:9" ht="84.75">
      <c r="A83" s="18" t="s">
        <v>121</v>
      </c>
      <c r="B83" s="19" t="s">
        <v>21</v>
      </c>
      <c r="C83" s="19" t="s">
        <v>156</v>
      </c>
      <c r="D83" s="20" t="s">
        <v>111</v>
      </c>
      <c r="E83" s="21" t="s">
        <v>157</v>
      </c>
      <c r="F83" s="22"/>
      <c r="G83" s="22">
        <v>151.3</v>
      </c>
      <c r="H83" s="22"/>
      <c r="I83" s="22">
        <v>151.3</v>
      </c>
    </row>
    <row r="84" spans="1:9" ht="24.75">
      <c r="A84" s="18" t="s">
        <v>121</v>
      </c>
      <c r="B84" s="19" t="s">
        <v>21</v>
      </c>
      <c r="C84" s="19" t="s">
        <v>158</v>
      </c>
      <c r="D84" s="20" t="s">
        <v>111</v>
      </c>
      <c r="E84" s="21" t="s">
        <v>159</v>
      </c>
      <c r="F84" s="22"/>
      <c r="G84" s="22">
        <v>260.9</v>
      </c>
      <c r="H84" s="22"/>
      <c r="I84" s="22">
        <v>288.3</v>
      </c>
    </row>
    <row r="85" spans="1:9" ht="48.75">
      <c r="A85" s="18" t="s">
        <v>160</v>
      </c>
      <c r="B85" s="19" t="s">
        <v>21</v>
      </c>
      <c r="C85" s="19" t="s">
        <v>11</v>
      </c>
      <c r="D85" s="20" t="s">
        <v>111</v>
      </c>
      <c r="E85" s="21" t="s">
        <v>161</v>
      </c>
      <c r="F85" s="22"/>
      <c r="G85" s="22">
        <v>17595.8</v>
      </c>
      <c r="H85" s="22"/>
      <c r="I85" s="22">
        <v>17595.8</v>
      </c>
    </row>
    <row r="86" spans="1:9" ht="84.75">
      <c r="A86" s="18" t="s">
        <v>162</v>
      </c>
      <c r="B86" s="19" t="s">
        <v>21</v>
      </c>
      <c r="C86" s="19" t="s">
        <v>11</v>
      </c>
      <c r="D86" s="20" t="s">
        <v>111</v>
      </c>
      <c r="E86" s="21" t="s">
        <v>163</v>
      </c>
      <c r="F86" s="22"/>
      <c r="G86" s="22">
        <v>3452</v>
      </c>
      <c r="H86" s="22"/>
      <c r="I86" s="22">
        <v>3452</v>
      </c>
    </row>
    <row r="87" spans="1:9" ht="72.75">
      <c r="A87" s="18" t="s">
        <v>117</v>
      </c>
      <c r="B87" s="19" t="s">
        <v>21</v>
      </c>
      <c r="C87" s="19" t="s">
        <v>11</v>
      </c>
      <c r="D87" s="20" t="s">
        <v>111</v>
      </c>
      <c r="E87" s="21" t="s">
        <v>118</v>
      </c>
      <c r="F87" s="22"/>
      <c r="G87" s="22">
        <v>80</v>
      </c>
      <c r="H87" s="22"/>
      <c r="I87" s="22">
        <v>4.5</v>
      </c>
    </row>
    <row r="88" spans="1:9" ht="48.75">
      <c r="A88" s="18" t="s">
        <v>119</v>
      </c>
      <c r="B88" s="19" t="s">
        <v>21</v>
      </c>
      <c r="C88" s="19" t="s">
        <v>11</v>
      </c>
      <c r="D88" s="20" t="s">
        <v>111</v>
      </c>
      <c r="E88" s="21" t="s">
        <v>120</v>
      </c>
      <c r="F88" s="22"/>
      <c r="G88" s="22">
        <v>530.6</v>
      </c>
      <c r="H88" s="22"/>
      <c r="I88" s="22">
        <v>530.6</v>
      </c>
    </row>
    <row r="89" spans="1:9" ht="36.75">
      <c r="A89" s="18" t="s">
        <v>115</v>
      </c>
      <c r="B89" s="19" t="s">
        <v>21</v>
      </c>
      <c r="C89" s="19" t="s">
        <v>11</v>
      </c>
      <c r="D89" s="20" t="s">
        <v>111</v>
      </c>
      <c r="E89" s="21" t="s">
        <v>116</v>
      </c>
      <c r="F89" s="22"/>
      <c r="G89" s="22">
        <f>1600+165</f>
        <v>1765</v>
      </c>
      <c r="H89" s="22"/>
      <c r="I89" s="22">
        <v>1600</v>
      </c>
    </row>
    <row r="90" spans="1:9" ht="24.75">
      <c r="A90" s="18" t="s">
        <v>197</v>
      </c>
      <c r="B90" s="19" t="s">
        <v>21</v>
      </c>
      <c r="C90" s="19" t="s">
        <v>11</v>
      </c>
      <c r="D90" s="20" t="s">
        <v>111</v>
      </c>
      <c r="E90" s="21" t="s">
        <v>198</v>
      </c>
      <c r="F90" s="22"/>
      <c r="G90" s="22">
        <v>10625.3</v>
      </c>
      <c r="H90" s="22"/>
      <c r="I90" s="22"/>
    </row>
    <row r="91" spans="1:9" ht="60.75">
      <c r="A91" s="18" t="s">
        <v>164</v>
      </c>
      <c r="B91" s="19" t="s">
        <v>21</v>
      </c>
      <c r="C91" s="19" t="s">
        <v>11</v>
      </c>
      <c r="D91" s="20" t="s">
        <v>111</v>
      </c>
      <c r="E91" s="21" t="s">
        <v>165</v>
      </c>
      <c r="F91" s="22"/>
      <c r="G91" s="22">
        <v>10134.3</v>
      </c>
      <c r="H91" s="22"/>
      <c r="I91" s="22">
        <v>10134.3</v>
      </c>
    </row>
    <row r="92" spans="1:10" ht="15.75">
      <c r="A92" s="47"/>
      <c r="B92" s="48"/>
      <c r="C92" s="48"/>
      <c r="D92" s="49"/>
      <c r="E92" s="28" t="s">
        <v>13</v>
      </c>
      <c r="F92" s="33"/>
      <c r="G92" s="29">
        <f>G18+G51</f>
        <v>805549.4</v>
      </c>
      <c r="H92" s="29">
        <f>H18+H51</f>
        <v>21.6</v>
      </c>
      <c r="I92" s="29">
        <f>I18+I51</f>
        <v>838059.0000000001</v>
      </c>
      <c r="J92" s="33"/>
    </row>
    <row r="93" spans="1:10" ht="15.75">
      <c r="A93" s="47"/>
      <c r="B93" s="48"/>
      <c r="C93" s="48"/>
      <c r="D93" s="49"/>
      <c r="E93" s="28" t="s">
        <v>14</v>
      </c>
      <c r="F93" s="33"/>
      <c r="G93" s="29">
        <f>G94-G92</f>
        <v>0</v>
      </c>
      <c r="H93" s="33"/>
      <c r="I93" s="29">
        <f>I94-I92</f>
        <v>0</v>
      </c>
      <c r="J93" s="33"/>
    </row>
    <row r="94" spans="1:10" ht="15.75">
      <c r="A94" s="47"/>
      <c r="B94" s="48"/>
      <c r="C94" s="48"/>
      <c r="D94" s="49"/>
      <c r="E94" s="28" t="s">
        <v>15</v>
      </c>
      <c r="F94" s="33"/>
      <c r="G94" s="29">
        <f>789964.1+10625.3+4960</f>
        <v>805549.4</v>
      </c>
      <c r="H94" s="33"/>
      <c r="I94" s="29">
        <f>833099+4960</f>
        <v>838059</v>
      </c>
      <c r="J94" s="33"/>
    </row>
  </sheetData>
  <sheetProtection/>
  <mergeCells count="5">
    <mergeCell ref="A12:I12"/>
    <mergeCell ref="A94:D94"/>
    <mergeCell ref="A14:D14"/>
    <mergeCell ref="A92:D92"/>
    <mergeCell ref="A93:D93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ovk1963@yandex.ru</cp:lastModifiedBy>
  <cp:lastPrinted>2012-10-22T06:01:12Z</cp:lastPrinted>
  <dcterms:created xsi:type="dcterms:W3CDTF">2007-08-17T09:14:07Z</dcterms:created>
  <dcterms:modified xsi:type="dcterms:W3CDTF">2021-05-25T07:16:23Z</dcterms:modified>
  <cp:category/>
  <cp:version/>
  <cp:contentType/>
  <cp:contentStatus/>
</cp:coreProperties>
</file>