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<sst xmlns="http://schemas.openxmlformats.org/spreadsheetml/2006/main" count="490" uniqueCount="234">
  <si>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</si>
  <si>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</si>
  <si>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</si>
  <si>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</si>
  <si>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</si>
  <si>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</si>
  <si>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</si>
  <si>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</si>
  <si>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</si>
  <si>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</si>
  <si>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</si>
  <si>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</si>
  <si>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</si>
  <si>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</si>
  <si>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</si>
  <si>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</si>
  <si>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</si>
  <si>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</si>
  <si>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</si>
  <si>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</si>
  <si>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</si>
  <si>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</si>
  <si>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</si>
  <si>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2021;
Таблица: Наименования доходов;
Наименования
</t>
  </si>
  <si>
    <t>Вариант: Малопургинский 2021;
Таблица: Проект 2021 (МР);
Данные
МО=1302000
ВР=000
ЦС=00000
Ведомства=000
ФКР=0000
Балансировка бюджета=20
Узлы=20</t>
  </si>
  <si>
    <t>Вариант: Малопургинский 2021;
Таблица: Прогноз 2022 (МР);
Данные
МО=1302000
ВР=000
ЦС=00000
Ведомства=000
ФКР=0000
Балансировка бюджета=10
Узлы=20</t>
  </si>
  <si>
    <t>Вариант: Малопургинский 2021;
Таблица: Прогноз 2022 (МР);
Данные
МО=1302000
ВР=000
ЦС=00000
Ведомства=000
ФКР=0000
Балансировка бюджета=20
Узлы=20</t>
  </si>
  <si>
    <t>Вариант: Малопургинский 2021;
Таблица: Прогноз 2023 (МР);
Данные
МО=1302000
ВР=000
ЦС=00000
Ведомства=000
ФКР=0000
Балансировка бюджета=10
Узлы=20</t>
  </si>
  <si>
    <t>Вариант: Малопургинский 2021;
Таблица: Прогноз 2023 (МР);
Данные
МО=1302000
ВР=000
ЦС=00000
Ведомства=000
ФКР=0000
Балансировка бюджета=20
Узлы=20</t>
  </si>
  <si>
    <t>Вариант=Малопургинский 2021;
Табл=Наименования доходов;
Наименования;</t>
  </si>
  <si>
    <t>Вариант=Малопургинский 2021;
Табл=Проект 2021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</si>
  <si>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Табл=Проект 2021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</si>
  <si>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</si>
  <si>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</si>
  <si>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</si>
  <si>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</si>
  <si>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</si>
  <si>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</si>
  <si>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</si>
  <si>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</si>
  <si>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</si>
  <si>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</si>
  <si>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</si>
  <si>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</si>
  <si>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</si>
  <si>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</si>
  <si>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</si>
  <si>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</si>
  <si>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</si>
  <si>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</si>
  <si>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</si>
  <si>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</si>
  <si>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</si>
  <si>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</si>
  <si>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</si>
  <si>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</si>
  <si>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</si>
  <si>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  (сумма платежа (перерасчеты, недоимка и задолженность по соответствующему платежу, в том числе по отмененному)</t>
  </si>
  <si>
    <t>10503010</t>
  </si>
  <si>
    <t>Единый сельскохозяйственный налог   (сумма платежа (перерасчеты, недоимка и задолженность по соответствующему платежу, в том числе по отмененному)</t>
  </si>
  <si>
    <t>10504020</t>
  </si>
  <si>
    <t>Налог, взимаемый в связи с применением патентной системы налогообложения, зачисляемый в бюджеты муниципальных районов  (сумма платежа (перерасчеты, недоимка и задолженность по соответствующему платежу, в том числе по отмененному)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</si>
  <si>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</si>
  <si>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</si>
  <si>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</si>
  <si>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</si>
  <si>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</si>
  <si>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</si>
  <si>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</si>
  <si>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  (сумма платежа (перерасчеты, недоимка и задолженность по соответствующему платежу, в том числе по отмененному)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</si>
  <si>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</si>
  <si>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</si>
  <si>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</si>
  <si>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</si>
  <si>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</si>
  <si>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</si>
  <si>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</si>
  <si>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</si>
  <si>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</si>
  <si>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</si>
  <si>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</si>
  <si>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</si>
  <si>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</si>
  <si>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</si>
  <si>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6000</t>
  </si>
  <si>
    <t>Плата за выбросы загрязняющих веществ в атмосферный воздух стационарными объектами  (федеральные государственные органы, Банк России, органы управления государственными внебюджетными фондами Российской Федерации)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</si>
  <si>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</si>
  <si>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</si>
  <si>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</si>
  <si>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</si>
  <si>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</si>
  <si>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</si>
  <si>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</si>
  <si>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</si>
  <si>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</si>
  <si>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</si>
  <si>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</si>
  <si>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</si>
  <si>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</si>
  <si>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</si>
  <si>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</si>
  <si>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</si>
  <si>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</si>
  <si>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</si>
  <si>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</si>
  <si>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11610123</t>
  </si>
  <si>
    <t>0051</t>
  </si>
  <si>
    <t>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</si>
  <si>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</si>
  <si>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</si>
  <si>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</si>
  <si>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20225097</t>
  </si>
  <si>
    <t>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</si>
  <si>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</si>
  <si>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20215001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</si>
  <si>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</si>
  <si>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</si>
  <si>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</si>
  <si>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</si>
  <si>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</si>
  <si>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</si>
  <si>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</si>
  <si>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</si>
  <si>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</si>
  <si>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</si>
  <si>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</si>
  <si>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</si>
  <si>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</si>
  <si>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</si>
  <si>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</si>
  <si>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</si>
  <si>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</si>
  <si>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</si>
  <si>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</si>
  <si>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</si>
  <si>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</si>
  <si>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</si>
  <si>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</si>
  <si>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</si>
  <si>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</si>
  <si>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</si>
  <si>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</si>
  <si>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</si>
  <si>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</si>
  <si>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</si>
  <si>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</si>
  <si>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</si>
  <si>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</si>
  <si>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</si>
  <si>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</si>
  <si>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</si>
  <si>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</si>
  <si>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</si>
  <si>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</si>
  <si>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</si>
  <si>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</si>
  <si>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</si>
  <si>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</si>
  <si>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</si>
  <si>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</si>
  <si>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</si>
  <si>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</si>
  <si>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</si>
  <si>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</si>
  <si>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</si>
  <si>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</si>
  <si>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</si>
  <si>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</si>
  <si>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0103</t>
  </si>
  <si>
    <t>Субсидии бюджетам муниципальных районов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</si>
  <si>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</si>
  <si>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</si>
  <si>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</si>
  <si>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</si>
  <si>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0109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</si>
  <si>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</si>
  <si>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</si>
  <si>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</si>
  <si>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Приложение №1</t>
  </si>
  <si>
    <t>к решению Совета депутатов</t>
  </si>
  <si>
    <t>от 3 декабря 2020 года № 32-5-325</t>
  </si>
  <si>
    <t>20215002</t>
  </si>
  <si>
    <t>Дотации бюджетам муниципальных районов на поддержку мер по обеспечению сбалансированности бюджетов</t>
  </si>
  <si>
    <t>20225304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</si>
  <si>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</si>
  <si>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20225467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</si>
  <si>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</si>
  <si>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20227576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</si>
  <si>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</si>
  <si>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</si>
  <si>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</si>
  <si>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</si>
  <si>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</si>
  <si>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0206</t>
  </si>
  <si>
    <t>Субвенции на осуществление отдельных государственных полномочий Удмуртской Республики по предоставлению мер социальной поддержки многодетным семьям(бесплатное питание для обучающихся общеобразовательных организаций)</t>
  </si>
  <si>
    <t>20245303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</si>
  <si>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</si>
  <si>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10302261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</si>
  <si>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</si>
  <si>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проекту решения Совета депутатов</t>
  </si>
  <si>
    <t>20405010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</si>
  <si>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</si>
  <si>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Доходы бюджета муниципального образования "Малопургинский район" Удмуртской Республики на 2021 год </t>
  </si>
  <si>
    <t>20235469</t>
  </si>
  <si>
    <t>Субвенции бюджетам муниципальных районов на проведение Всероссийской переписи населения 2020 года</t>
  </si>
  <si>
    <t>20249999</t>
  </si>
  <si>
    <t>Прочие межбюджетные трансферты, передаваемые бюджетам муниципальных районов</t>
  </si>
  <si>
    <t>11609040</t>
  </si>
  <si>
    <t>Денежные средства,изымаемые в собственность муниципального района в соответствии решениями судов(за исключением обвинительных приговоров судов)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</si>
  <si>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</si>
  <si>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</si>
  <si>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0114</t>
  </si>
  <si>
    <t>Субсидии бюджетам муниципальных районов на реализацию проектов(программ)в сфере государственной национальной политики</t>
  </si>
  <si>
    <t>0115</t>
  </si>
  <si>
    <t>Субсидии бюджетам муниципальных районов  целях реализации государственной программы Удмуртской Республики "Управление государственным имуществом"</t>
  </si>
  <si>
    <t>21805010</t>
  </si>
  <si>
    <t>Доходы бюджетов муниципальных районов от возврата бюджетными учреждениями остатков субсидий прошлых лет</t>
  </si>
  <si>
    <t>Прочие безвозмездные поступления в бюджеты муниципальных районов</t>
  </si>
  <si>
    <t>20702030</t>
  </si>
  <si>
    <t>20219999</t>
  </si>
  <si>
    <t>Прочие дотации бюджетам муниципальных районов</t>
  </si>
  <si>
    <t>1050</t>
  </si>
  <si>
    <t>11691105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</si>
  <si>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</si>
  <si>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11610032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</si>
  <si>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</si>
  <si>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20220077</t>
  </si>
  <si>
    <t>Субсидии бюджетам на софинансирование капитальных вложений в объекты муниципальной собственности</t>
  </si>
  <si>
    <t>202200302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</si>
  <si>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</si>
  <si>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20245393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</si>
  <si>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</t>
  </si>
  <si>
    <t>муниципального образования 
«Муниципальный округ Малопургинский район Удмуртской Республики»</t>
  </si>
  <si>
    <t>от 4 октября 2021 года № 1-24-24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</si>
</sst>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0.000000"/>
  </numFmts>
  <fonts count="53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0" fontId="35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shrinkToFi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72" fontId="10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shrinkToFi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5" fillId="0" borderId="16" xfId="0" applyNumberFormat="1" applyFont="1" applyBorder="1" applyAlignment="1">
      <alignment/>
    </xf>
    <xf numFmtId="177" fontId="5" fillId="0" borderId="16" xfId="0" applyNumberFormat="1" applyFont="1" applyFill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49" fontId="51" fillId="0" borderId="1" xfId="33" applyNumberFormat="1" applyFont="1" applyAlignment="1" applyProtection="1">
      <alignment wrapText="1"/>
      <protection/>
    </xf>
    <xf numFmtId="177" fontId="5" fillId="0" borderId="16" xfId="0" applyNumberFormat="1" applyFont="1" applyBorder="1" applyAlignment="1">
      <alignment shrinkToFit="1"/>
    </xf>
    <xf numFmtId="0" fontId="51" fillId="0" borderId="19" xfId="34" applyNumberFormat="1" applyFont="1" applyBorder="1" applyAlignment="1" applyProtection="1">
      <alignment horizontal="left" wrapText="1"/>
      <protection/>
    </xf>
    <xf numFmtId="178" fontId="3" fillId="0" borderId="16" xfId="0" applyNumberFormat="1" applyFont="1" applyBorder="1" applyAlignment="1">
      <alignment shrinkToFit="1"/>
    </xf>
    <xf numFmtId="177" fontId="0" fillId="0" borderId="0" xfId="0" applyNumberFormat="1" applyAlignment="1">
      <alignment horizontal="right"/>
    </xf>
    <xf numFmtId="177" fontId="3" fillId="0" borderId="12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 quotePrefix="1">
      <alignment wrapText="1"/>
    </xf>
    <xf numFmtId="177" fontId="2" fillId="0" borderId="20" xfId="0" applyNumberFormat="1" applyFont="1" applyBorder="1" applyAlignment="1" quotePrefix="1">
      <alignment wrapText="1"/>
    </xf>
    <xf numFmtId="177" fontId="0" fillId="0" borderId="0" xfId="0" applyNumberFormat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2" fontId="6" fillId="0" borderId="0" xfId="0" applyNumberFormat="1" applyFont="1" applyBorder="1" applyAlignment="1">
      <alignment wrapText="1"/>
    </xf>
    <xf numFmtId="177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0" fillId="0" borderId="0" xfId="0" applyNumberFormat="1" applyAlignment="1">
      <alignment/>
    </xf>
    <xf numFmtId="0" fontId="5" fillId="0" borderId="15" xfId="0" applyFont="1" applyBorder="1" applyAlignment="1">
      <alignment shrinkToFit="1"/>
    </xf>
    <xf numFmtId="49" fontId="51" fillId="0" borderId="1" xfId="33" applyNumberFormat="1" applyFont="1" applyAlignment="1" applyProtection="1">
      <alignment horizontal="left" vertical="center" wrapText="1"/>
      <protection/>
    </xf>
    <xf numFmtId="179" fontId="0" fillId="0" borderId="0" xfId="0" applyNumberFormat="1" applyAlignment="1">
      <alignment/>
    </xf>
    <xf numFmtId="49" fontId="52" fillId="0" borderId="1" xfId="33" applyNumberFormat="1" applyFont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shrinkToFit="1"/>
    </xf>
    <xf numFmtId="0" fontId="0" fillId="0" borderId="0" xfId="0" applyFill="1" applyAlignment="1">
      <alignment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PageLayoutView="0" workbookViewId="0" topLeftCell="A2">
      <selection activeCell="M8" sqref="M8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46" customWidth="1"/>
    <col min="7" max="10" width="17.33203125" style="13" hidden="1" customWidth="1"/>
    <col min="11" max="11" width="18.5" style="13" hidden="1" customWidth="1"/>
    <col min="13" max="13" width="12.66015625" style="0" bestFit="1" customWidth="1"/>
  </cols>
  <sheetData>
    <row r="1" spans="1:10" ht="14.25" customHeight="1" hidden="1">
      <c r="A1" s="17"/>
      <c r="B1" s="18"/>
      <c r="C1" s="18"/>
      <c r="D1" s="19"/>
      <c r="E1" s="20"/>
      <c r="F1" s="39"/>
      <c r="G1" s="21"/>
      <c r="H1" s="21"/>
      <c r="I1" s="21"/>
      <c r="J1" s="21"/>
    </row>
    <row r="2" spans="1:10" ht="14.25" customHeight="1">
      <c r="A2" s="57"/>
      <c r="B2" s="57"/>
      <c r="C2" s="57"/>
      <c r="D2" s="57"/>
      <c r="E2" s="58"/>
      <c r="F2" s="12" t="s">
        <v>178</v>
      </c>
      <c r="G2" s="51"/>
      <c r="H2" s="51"/>
      <c r="I2" s="51"/>
      <c r="J2" s="51"/>
    </row>
    <row r="3" spans="1:10" ht="14.25" customHeight="1">
      <c r="A3" s="57"/>
      <c r="B3" s="57"/>
      <c r="C3" s="57"/>
      <c r="D3" s="57"/>
      <c r="E3" s="58"/>
      <c r="F3" s="12" t="s">
        <v>199</v>
      </c>
      <c r="G3" s="51"/>
      <c r="H3" s="51"/>
      <c r="I3" s="51"/>
      <c r="J3" s="51"/>
    </row>
    <row r="4" spans="1:10" ht="32.25" customHeight="1">
      <c r="A4" s="64" t="s">
        <v>232</v>
      </c>
      <c r="B4" s="65"/>
      <c r="C4" s="65"/>
      <c r="D4" s="65"/>
      <c r="E4" s="65"/>
      <c r="F4" s="65"/>
      <c r="G4" s="51"/>
      <c r="H4" s="51"/>
      <c r="I4" s="51"/>
      <c r="J4" s="51"/>
    </row>
    <row r="5" spans="1:10" ht="14.25" customHeight="1">
      <c r="A5" s="57"/>
      <c r="B5" s="57"/>
      <c r="C5" s="57"/>
      <c r="D5" s="57"/>
      <c r="E5" s="58"/>
      <c r="F5" s="12" t="s">
        <v>233</v>
      </c>
      <c r="G5" s="51"/>
      <c r="H5" s="51"/>
      <c r="I5" s="51"/>
      <c r="J5" s="51"/>
    </row>
    <row r="6" spans="1:10" ht="14.25" customHeight="1">
      <c r="A6" s="9"/>
      <c r="B6" s="9"/>
      <c r="C6" s="9"/>
      <c r="D6" s="9"/>
      <c r="E6" s="49"/>
      <c r="F6" s="50"/>
      <c r="G6" s="51"/>
      <c r="H6" s="51"/>
      <c r="I6" s="51"/>
      <c r="J6" s="51"/>
    </row>
    <row r="7" spans="1:7" ht="15">
      <c r="A7" s="9"/>
      <c r="B7" s="9"/>
      <c r="C7" s="9"/>
      <c r="D7" s="9"/>
      <c r="E7" s="10"/>
      <c r="F7" s="47" t="s">
        <v>178</v>
      </c>
      <c r="G7" s="12"/>
    </row>
    <row r="8" spans="1:7" ht="15">
      <c r="A8" s="9"/>
      <c r="B8" s="9"/>
      <c r="C8" s="9"/>
      <c r="D8" s="9"/>
      <c r="E8" s="10"/>
      <c r="F8" s="47" t="s">
        <v>179</v>
      </c>
      <c r="G8" s="12"/>
    </row>
    <row r="9" spans="1:7" ht="15">
      <c r="A9" s="9"/>
      <c r="B9" s="9"/>
      <c r="C9" s="9"/>
      <c r="D9" s="9"/>
      <c r="E9" s="10"/>
      <c r="F9" s="48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7" t="s">
        <v>180</v>
      </c>
      <c r="G10" s="12"/>
    </row>
    <row r="12" spans="1:10" ht="33.75" customHeight="1">
      <c r="A12" s="59" t="s">
        <v>202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6:7" ht="12.75">
      <c r="F13" s="42" t="s">
        <v>8</v>
      </c>
      <c r="G13" s="14"/>
    </row>
    <row r="14" spans="1:11" ht="39" customHeight="1">
      <c r="A14" s="63" t="s">
        <v>1</v>
      </c>
      <c r="B14" s="63"/>
      <c r="C14" s="63"/>
      <c r="D14" s="63"/>
      <c r="E14" s="8" t="s">
        <v>7</v>
      </c>
      <c r="F14" s="43" t="str">
        <f>"Сумма на "&amp;MID(G16,FIND("Проект",G16,1)+7,4)&amp;" год"</f>
        <v>Сумма на 2021 год</v>
      </c>
      <c r="G14" s="30"/>
      <c r="H14" s="29" t="str">
        <f>"Сумма на "&amp;MID(I16,FIND("Прогноз",I16,1)+8,4)&amp;" год"</f>
        <v>Сумма на 2022 год</v>
      </c>
      <c r="I14" s="30"/>
      <c r="J14" s="33" t="str">
        <f>"Сумма на "&amp;MID(K16,FIND("Прогноз",K16,1)+8,4)&amp;" год"</f>
        <v>Сумма на 2023 год</v>
      </c>
      <c r="K14" s="30"/>
    </row>
    <row r="15" spans="1:11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29</v>
      </c>
      <c r="F15" s="44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45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17.25" customHeight="1" hidden="1">
      <c r="A17" s="22" t="s">
        <v>9</v>
      </c>
      <c r="B17" s="23" t="s">
        <v>10</v>
      </c>
      <c r="C17" s="23" t="s">
        <v>11</v>
      </c>
      <c r="D17" s="24" t="s">
        <v>12</v>
      </c>
      <c r="E17" s="25"/>
      <c r="F17" s="37">
        <v>849051</v>
      </c>
      <c r="G17" s="31">
        <v>860806.1</v>
      </c>
      <c r="H17" s="26">
        <v>758077.3</v>
      </c>
      <c r="I17" s="31">
        <v>758077.3</v>
      </c>
      <c r="J17" s="26">
        <v>801417</v>
      </c>
      <c r="K17" s="31">
        <v>801417</v>
      </c>
    </row>
    <row r="18" spans="1:11" s="11" customFormat="1" ht="14.25">
      <c r="A18" s="22" t="s">
        <v>36</v>
      </c>
      <c r="B18" s="23" t="s">
        <v>10</v>
      </c>
      <c r="C18" s="23" t="s">
        <v>11</v>
      </c>
      <c r="D18" s="24" t="s">
        <v>12</v>
      </c>
      <c r="E18" s="25" t="s">
        <v>37</v>
      </c>
      <c r="F18" s="37">
        <f>F19+F21+F26+F30+F32+F34+F39+F42+F45+F48</f>
        <v>246822.90305</v>
      </c>
      <c r="G18" s="26"/>
      <c r="H18" s="26">
        <v>228671</v>
      </c>
      <c r="I18" s="26"/>
      <c r="J18" s="26">
        <v>228620</v>
      </c>
      <c r="K18" s="34"/>
    </row>
    <row r="19" spans="1:11" s="11" customFormat="1" ht="14.25">
      <c r="A19" s="22" t="s">
        <v>38</v>
      </c>
      <c r="B19" s="23" t="s">
        <v>10</v>
      </c>
      <c r="C19" s="23" t="s">
        <v>11</v>
      </c>
      <c r="D19" s="24" t="s">
        <v>12</v>
      </c>
      <c r="E19" s="25" t="s">
        <v>39</v>
      </c>
      <c r="F19" s="37">
        <f>F20</f>
        <v>183947.31305</v>
      </c>
      <c r="G19" s="26"/>
      <c r="H19" s="26">
        <v>177731</v>
      </c>
      <c r="I19" s="26"/>
      <c r="J19" s="26">
        <v>177731</v>
      </c>
      <c r="K19" s="34"/>
    </row>
    <row r="20" spans="1:10" ht="84.75">
      <c r="A20" s="17" t="s">
        <v>40</v>
      </c>
      <c r="B20" s="18" t="s">
        <v>41</v>
      </c>
      <c r="C20" s="18" t="s">
        <v>42</v>
      </c>
      <c r="D20" s="19" t="s">
        <v>43</v>
      </c>
      <c r="E20" s="20" t="s">
        <v>44</v>
      </c>
      <c r="F20" s="39">
        <f>181277.2-82.2+2752.31305</f>
        <v>183947.31305</v>
      </c>
      <c r="G20" s="21"/>
      <c r="H20" s="21">
        <v>177731</v>
      </c>
      <c r="I20" s="21"/>
      <c r="J20" s="21">
        <v>177731</v>
      </c>
    </row>
    <row r="21" spans="1:11" s="11" customFormat="1" ht="36">
      <c r="A21" s="22" t="s">
        <v>45</v>
      </c>
      <c r="B21" s="23" t="s">
        <v>10</v>
      </c>
      <c r="C21" s="23" t="s">
        <v>11</v>
      </c>
      <c r="D21" s="24" t="s">
        <v>12</v>
      </c>
      <c r="E21" s="25" t="s">
        <v>46</v>
      </c>
      <c r="F21" s="37">
        <f>F22+F23+F24+F25</f>
        <v>34300.67</v>
      </c>
      <c r="G21" s="26"/>
      <c r="H21" s="26">
        <v>34572</v>
      </c>
      <c r="I21" s="26"/>
      <c r="J21" s="26">
        <v>34572</v>
      </c>
      <c r="K21" s="34"/>
    </row>
    <row r="22" spans="1:10" ht="60.75">
      <c r="A22" s="17" t="s">
        <v>47</v>
      </c>
      <c r="B22" s="18" t="s">
        <v>41</v>
      </c>
      <c r="C22" s="18" t="s">
        <v>11</v>
      </c>
      <c r="D22" s="19" t="s">
        <v>43</v>
      </c>
      <c r="E22" s="20" t="s">
        <v>48</v>
      </c>
      <c r="F22" s="39">
        <v>15749.64</v>
      </c>
      <c r="G22" s="21"/>
      <c r="H22" s="21">
        <v>13314</v>
      </c>
      <c r="I22" s="21"/>
      <c r="J22" s="21">
        <v>13314</v>
      </c>
    </row>
    <row r="23" spans="1:10" ht="60.75">
      <c r="A23" s="17" t="s">
        <v>49</v>
      </c>
      <c r="B23" s="18" t="s">
        <v>41</v>
      </c>
      <c r="C23" s="18" t="s">
        <v>11</v>
      </c>
      <c r="D23" s="19" t="s">
        <v>43</v>
      </c>
      <c r="E23" s="20" t="s">
        <v>50</v>
      </c>
      <c r="F23" s="39">
        <v>89.75</v>
      </c>
      <c r="G23" s="21"/>
      <c r="H23" s="21">
        <v>79</v>
      </c>
      <c r="I23" s="21"/>
      <c r="J23" s="21">
        <v>79</v>
      </c>
    </row>
    <row r="24" spans="1:10" ht="60.75">
      <c r="A24" s="17" t="s">
        <v>51</v>
      </c>
      <c r="B24" s="18" t="s">
        <v>41</v>
      </c>
      <c r="C24" s="18" t="s">
        <v>11</v>
      </c>
      <c r="D24" s="19" t="s">
        <v>43</v>
      </c>
      <c r="E24" s="20" t="s">
        <v>52</v>
      </c>
      <c r="F24" s="39">
        <v>20717.73</v>
      </c>
      <c r="G24" s="21"/>
      <c r="H24" s="21">
        <v>21179</v>
      </c>
      <c r="I24" s="21"/>
      <c r="J24" s="21">
        <v>21179</v>
      </c>
    </row>
    <row r="25" spans="1:10" ht="85.5" customHeight="1">
      <c r="A25" s="17" t="s">
        <v>197</v>
      </c>
      <c r="B25" s="18" t="s">
        <v>41</v>
      </c>
      <c r="C25" s="18" t="s">
        <v>11</v>
      </c>
      <c r="D25" s="19" t="s">
        <v>43</v>
      </c>
      <c r="E25" s="20" t="s">
        <v>198</v>
      </c>
      <c r="F25" s="39">
        <v>-2256.45</v>
      </c>
      <c r="G25" s="21"/>
      <c r="H25" s="21"/>
      <c r="I25" s="21"/>
      <c r="J25" s="21"/>
    </row>
    <row r="26" spans="1:11" s="11" customFormat="1" ht="14.25">
      <c r="A26" s="22" t="s">
        <v>53</v>
      </c>
      <c r="B26" s="23" t="s">
        <v>10</v>
      </c>
      <c r="C26" s="23" t="s">
        <v>11</v>
      </c>
      <c r="D26" s="24" t="s">
        <v>12</v>
      </c>
      <c r="E26" s="25" t="s">
        <v>54</v>
      </c>
      <c r="F26" s="37">
        <f>F27+F28+F29</f>
        <v>4422</v>
      </c>
      <c r="G26" s="26"/>
      <c r="H26" s="26">
        <v>1259</v>
      </c>
      <c r="I26" s="26"/>
      <c r="J26" s="26">
        <v>1260</v>
      </c>
      <c r="K26" s="34"/>
    </row>
    <row r="27" spans="1:10" ht="48.75">
      <c r="A27" s="17" t="s">
        <v>55</v>
      </c>
      <c r="B27" s="18" t="s">
        <v>56</v>
      </c>
      <c r="C27" s="18" t="s">
        <v>42</v>
      </c>
      <c r="D27" s="19" t="s">
        <v>43</v>
      </c>
      <c r="E27" s="20" t="s">
        <v>57</v>
      </c>
      <c r="F27" s="39">
        <f>2016-300</f>
        <v>1716</v>
      </c>
      <c r="G27" s="21"/>
      <c r="H27" s="21"/>
      <c r="I27" s="21"/>
      <c r="J27" s="21"/>
    </row>
    <row r="28" spans="1:10" ht="36.75">
      <c r="A28" s="17" t="s">
        <v>58</v>
      </c>
      <c r="B28" s="18" t="s">
        <v>41</v>
      </c>
      <c r="C28" s="18" t="s">
        <v>42</v>
      </c>
      <c r="D28" s="19" t="s">
        <v>43</v>
      </c>
      <c r="E28" s="20" t="s">
        <v>59</v>
      </c>
      <c r="F28" s="39">
        <v>1056</v>
      </c>
      <c r="G28" s="21"/>
      <c r="H28" s="21">
        <v>1057</v>
      </c>
      <c r="I28" s="21"/>
      <c r="J28" s="21">
        <v>1058</v>
      </c>
    </row>
    <row r="29" spans="1:10" ht="60.75">
      <c r="A29" s="17" t="s">
        <v>60</v>
      </c>
      <c r="B29" s="18" t="s">
        <v>56</v>
      </c>
      <c r="C29" s="18" t="s">
        <v>42</v>
      </c>
      <c r="D29" s="19" t="s">
        <v>43</v>
      </c>
      <c r="E29" s="20" t="s">
        <v>61</v>
      </c>
      <c r="F29" s="39">
        <f>200+150+700+300+300</f>
        <v>1650</v>
      </c>
      <c r="G29" s="21"/>
      <c r="H29" s="21">
        <v>202</v>
      </c>
      <c r="I29" s="21"/>
      <c r="J29" s="21">
        <v>202</v>
      </c>
    </row>
    <row r="30" spans="1:11" s="11" customFormat="1" ht="24">
      <c r="A30" s="22" t="s">
        <v>62</v>
      </c>
      <c r="B30" s="23" t="s">
        <v>10</v>
      </c>
      <c r="C30" s="23" t="s">
        <v>11</v>
      </c>
      <c r="D30" s="24" t="s">
        <v>12</v>
      </c>
      <c r="E30" s="25" t="s">
        <v>63</v>
      </c>
      <c r="F30" s="37">
        <f>F31</f>
        <v>1</v>
      </c>
      <c r="G30" s="26"/>
      <c r="H30" s="26">
        <v>1</v>
      </c>
      <c r="I30" s="26"/>
      <c r="J30" s="26">
        <v>1</v>
      </c>
      <c r="K30" s="34"/>
    </row>
    <row r="31" spans="1:10" ht="24.75">
      <c r="A31" s="17" t="s">
        <v>64</v>
      </c>
      <c r="B31" s="18" t="s">
        <v>41</v>
      </c>
      <c r="C31" s="18" t="s">
        <v>42</v>
      </c>
      <c r="D31" s="19" t="s">
        <v>43</v>
      </c>
      <c r="E31" s="20" t="s">
        <v>65</v>
      </c>
      <c r="F31" s="39">
        <v>1</v>
      </c>
      <c r="G31" s="21"/>
      <c r="H31" s="21">
        <v>1</v>
      </c>
      <c r="I31" s="21"/>
      <c r="J31" s="21">
        <v>1</v>
      </c>
    </row>
    <row r="32" spans="1:11" s="11" customFormat="1" ht="14.25">
      <c r="A32" s="22" t="s">
        <v>66</v>
      </c>
      <c r="B32" s="23" t="s">
        <v>10</v>
      </c>
      <c r="C32" s="23" t="s">
        <v>11</v>
      </c>
      <c r="D32" s="24" t="s">
        <v>12</v>
      </c>
      <c r="E32" s="25" t="s">
        <v>67</v>
      </c>
      <c r="F32" s="37">
        <f>F33</f>
        <v>2506</v>
      </c>
      <c r="G32" s="26"/>
      <c r="H32" s="26">
        <v>2515</v>
      </c>
      <c r="I32" s="26"/>
      <c r="J32" s="26">
        <v>2515</v>
      </c>
      <c r="K32" s="34"/>
    </row>
    <row r="33" spans="1:10" ht="60.75">
      <c r="A33" s="17" t="s">
        <v>68</v>
      </c>
      <c r="B33" s="18" t="s">
        <v>41</v>
      </c>
      <c r="C33" s="18" t="s">
        <v>221</v>
      </c>
      <c r="D33" s="19" t="s">
        <v>43</v>
      </c>
      <c r="E33" s="20" t="s">
        <v>69</v>
      </c>
      <c r="F33" s="39">
        <v>2506</v>
      </c>
      <c r="G33" s="21"/>
      <c r="H33" s="21">
        <v>2515</v>
      </c>
      <c r="I33" s="21"/>
      <c r="J33" s="21">
        <v>2515</v>
      </c>
    </row>
    <row r="34" spans="1:11" s="11" customFormat="1" ht="36">
      <c r="A34" s="22" t="s">
        <v>70</v>
      </c>
      <c r="B34" s="23" t="s">
        <v>10</v>
      </c>
      <c r="C34" s="23" t="s">
        <v>11</v>
      </c>
      <c r="D34" s="24" t="s">
        <v>12</v>
      </c>
      <c r="E34" s="25" t="s">
        <v>71</v>
      </c>
      <c r="F34" s="37">
        <f>F35+F36+F37+F38</f>
        <v>7655</v>
      </c>
      <c r="G34" s="26"/>
      <c r="H34" s="26">
        <v>7655</v>
      </c>
      <c r="I34" s="26"/>
      <c r="J34" s="26">
        <v>7655</v>
      </c>
      <c r="K34" s="34"/>
    </row>
    <row r="35" spans="1:10" ht="72.75">
      <c r="A35" s="17" t="s">
        <v>72</v>
      </c>
      <c r="B35" s="18" t="s">
        <v>21</v>
      </c>
      <c r="C35" s="18" t="s">
        <v>11</v>
      </c>
      <c r="D35" s="19" t="s">
        <v>73</v>
      </c>
      <c r="E35" s="20" t="s">
        <v>74</v>
      </c>
      <c r="F35" s="39">
        <v>3500</v>
      </c>
      <c r="G35" s="21"/>
      <c r="H35" s="21">
        <v>3500</v>
      </c>
      <c r="I35" s="21"/>
      <c r="J35" s="21">
        <v>3500</v>
      </c>
    </row>
    <row r="36" spans="1:10" ht="60.75">
      <c r="A36" s="17" t="s">
        <v>75</v>
      </c>
      <c r="B36" s="18" t="s">
        <v>21</v>
      </c>
      <c r="C36" s="18" t="s">
        <v>11</v>
      </c>
      <c r="D36" s="19" t="s">
        <v>73</v>
      </c>
      <c r="E36" s="20" t="s">
        <v>76</v>
      </c>
      <c r="F36" s="39">
        <v>2500</v>
      </c>
      <c r="G36" s="21"/>
      <c r="H36" s="21">
        <v>2500</v>
      </c>
      <c r="I36" s="21"/>
      <c r="J36" s="21">
        <v>2500</v>
      </c>
    </row>
    <row r="37" spans="1:10" ht="60.75">
      <c r="A37" s="17" t="s">
        <v>77</v>
      </c>
      <c r="B37" s="18" t="s">
        <v>21</v>
      </c>
      <c r="C37" s="18" t="s">
        <v>11</v>
      </c>
      <c r="D37" s="19" t="s">
        <v>73</v>
      </c>
      <c r="E37" s="20" t="s">
        <v>78</v>
      </c>
      <c r="F37" s="39">
        <v>700</v>
      </c>
      <c r="G37" s="21"/>
      <c r="H37" s="21">
        <v>700</v>
      </c>
      <c r="I37" s="21"/>
      <c r="J37" s="21">
        <v>700</v>
      </c>
    </row>
    <row r="38" spans="1:10" ht="60.75">
      <c r="A38" s="17" t="s">
        <v>79</v>
      </c>
      <c r="B38" s="18" t="s">
        <v>21</v>
      </c>
      <c r="C38" s="18" t="s">
        <v>11</v>
      </c>
      <c r="D38" s="19" t="s">
        <v>73</v>
      </c>
      <c r="E38" s="20" t="s">
        <v>80</v>
      </c>
      <c r="F38" s="39">
        <v>955</v>
      </c>
      <c r="G38" s="21"/>
      <c r="H38" s="21">
        <v>955</v>
      </c>
      <c r="I38" s="21"/>
      <c r="J38" s="21">
        <v>955</v>
      </c>
    </row>
    <row r="39" spans="1:11" s="11" customFormat="1" ht="24">
      <c r="A39" s="22" t="s">
        <v>81</v>
      </c>
      <c r="B39" s="23" t="s">
        <v>10</v>
      </c>
      <c r="C39" s="23" t="s">
        <v>11</v>
      </c>
      <c r="D39" s="24" t="s">
        <v>12</v>
      </c>
      <c r="E39" s="25" t="s">
        <v>82</v>
      </c>
      <c r="F39" s="37">
        <f>F40+F41</f>
        <v>480</v>
      </c>
      <c r="G39" s="26"/>
      <c r="H39" s="26">
        <v>800</v>
      </c>
      <c r="I39" s="26"/>
      <c r="J39" s="26">
        <v>747</v>
      </c>
      <c r="K39" s="34"/>
    </row>
    <row r="40" spans="1:10" ht="60.75">
      <c r="A40" s="17" t="s">
        <v>83</v>
      </c>
      <c r="B40" s="18" t="s">
        <v>41</v>
      </c>
      <c r="C40" s="18" t="s">
        <v>84</v>
      </c>
      <c r="D40" s="19" t="s">
        <v>73</v>
      </c>
      <c r="E40" s="20" t="s">
        <v>85</v>
      </c>
      <c r="F40" s="39">
        <f>600-300</f>
        <v>300</v>
      </c>
      <c r="G40" s="21"/>
      <c r="H40" s="21">
        <v>600</v>
      </c>
      <c r="I40" s="21"/>
      <c r="J40" s="21">
        <v>600</v>
      </c>
    </row>
    <row r="41" spans="1:10" ht="48.75">
      <c r="A41" s="17" t="s">
        <v>86</v>
      </c>
      <c r="B41" s="18" t="s">
        <v>41</v>
      </c>
      <c r="C41" s="18" t="s">
        <v>84</v>
      </c>
      <c r="D41" s="19" t="s">
        <v>73</v>
      </c>
      <c r="E41" s="20" t="s">
        <v>87</v>
      </c>
      <c r="F41" s="39">
        <v>180</v>
      </c>
      <c r="G41" s="21"/>
      <c r="H41" s="21">
        <v>200</v>
      </c>
      <c r="I41" s="21"/>
      <c r="J41" s="21">
        <v>147</v>
      </c>
    </row>
    <row r="42" spans="1:11" s="11" customFormat="1" ht="24">
      <c r="A42" s="22" t="s">
        <v>88</v>
      </c>
      <c r="B42" s="23" t="s">
        <v>10</v>
      </c>
      <c r="C42" s="23" t="s">
        <v>11</v>
      </c>
      <c r="D42" s="24" t="s">
        <v>12</v>
      </c>
      <c r="E42" s="25" t="s">
        <v>89</v>
      </c>
      <c r="F42" s="37">
        <f>F43+F44</f>
        <v>183.92000000000002</v>
      </c>
      <c r="G42" s="26"/>
      <c r="H42" s="26">
        <v>307</v>
      </c>
      <c r="I42" s="26"/>
      <c r="J42" s="26">
        <v>308</v>
      </c>
      <c r="K42" s="34"/>
    </row>
    <row r="43" spans="1:10" ht="24.75">
      <c r="A43" s="17" t="s">
        <v>90</v>
      </c>
      <c r="B43" s="18" t="s">
        <v>21</v>
      </c>
      <c r="C43" s="18" t="s">
        <v>11</v>
      </c>
      <c r="D43" s="19" t="s">
        <v>91</v>
      </c>
      <c r="E43" s="20" t="s">
        <v>92</v>
      </c>
      <c r="F43" s="39">
        <f>200-150+10.92</f>
        <v>60.92</v>
      </c>
      <c r="G43" s="21"/>
      <c r="H43" s="21">
        <v>207</v>
      </c>
      <c r="I43" s="21"/>
      <c r="J43" s="21">
        <v>208</v>
      </c>
    </row>
    <row r="44" spans="1:10" ht="24.75">
      <c r="A44" s="17" t="s">
        <v>93</v>
      </c>
      <c r="B44" s="18" t="s">
        <v>21</v>
      </c>
      <c r="C44" s="18" t="s">
        <v>11</v>
      </c>
      <c r="D44" s="19" t="s">
        <v>91</v>
      </c>
      <c r="E44" s="20" t="s">
        <v>94</v>
      </c>
      <c r="F44" s="39">
        <f>823-700</f>
        <v>123</v>
      </c>
      <c r="G44" s="21"/>
      <c r="H44" s="21">
        <v>100</v>
      </c>
      <c r="I44" s="21"/>
      <c r="J44" s="21">
        <v>100</v>
      </c>
    </row>
    <row r="45" spans="1:11" s="11" customFormat="1" ht="24">
      <c r="A45" s="22" t="s">
        <v>95</v>
      </c>
      <c r="B45" s="23" t="s">
        <v>10</v>
      </c>
      <c r="C45" s="23" t="s">
        <v>11</v>
      </c>
      <c r="D45" s="24" t="s">
        <v>12</v>
      </c>
      <c r="E45" s="25" t="s">
        <v>96</v>
      </c>
      <c r="F45" s="37">
        <f>F46+F47</f>
        <v>11000</v>
      </c>
      <c r="G45" s="26"/>
      <c r="H45" s="26">
        <v>1500</v>
      </c>
      <c r="I45" s="26"/>
      <c r="J45" s="26">
        <v>1500</v>
      </c>
      <c r="K45" s="34"/>
    </row>
    <row r="46" spans="1:10" ht="72.75">
      <c r="A46" s="17" t="s">
        <v>97</v>
      </c>
      <c r="B46" s="18" t="s">
        <v>21</v>
      </c>
      <c r="C46" s="18" t="s">
        <v>11</v>
      </c>
      <c r="D46" s="19" t="s">
        <v>98</v>
      </c>
      <c r="E46" s="20" t="s">
        <v>99</v>
      </c>
      <c r="F46" s="39">
        <v>2000</v>
      </c>
      <c r="G46" s="21"/>
      <c r="H46" s="21">
        <v>500</v>
      </c>
      <c r="I46" s="21"/>
      <c r="J46" s="21">
        <v>500</v>
      </c>
    </row>
    <row r="47" spans="1:10" ht="48.75">
      <c r="A47" s="17" t="s">
        <v>100</v>
      </c>
      <c r="B47" s="18" t="s">
        <v>21</v>
      </c>
      <c r="C47" s="18" t="s">
        <v>11</v>
      </c>
      <c r="D47" s="19" t="s">
        <v>101</v>
      </c>
      <c r="E47" s="20" t="s">
        <v>102</v>
      </c>
      <c r="F47" s="39">
        <f>9000-3500+3500</f>
        <v>9000</v>
      </c>
      <c r="G47" s="21"/>
      <c r="H47" s="21">
        <v>1000</v>
      </c>
      <c r="I47" s="21"/>
      <c r="J47" s="21">
        <v>1000</v>
      </c>
    </row>
    <row r="48" spans="1:11" s="11" customFormat="1" ht="14.25">
      <c r="A48" s="22" t="s">
        <v>103</v>
      </c>
      <c r="B48" s="23" t="s">
        <v>10</v>
      </c>
      <c r="C48" s="23" t="s">
        <v>11</v>
      </c>
      <c r="D48" s="24" t="s">
        <v>12</v>
      </c>
      <c r="E48" s="25" t="s">
        <v>104</v>
      </c>
      <c r="F48" s="37">
        <f>F49+F50+F51+F52+F53</f>
        <v>2327</v>
      </c>
      <c r="G48" s="26"/>
      <c r="H48" s="26">
        <v>2331</v>
      </c>
      <c r="I48" s="26"/>
      <c r="J48" s="26">
        <v>2331</v>
      </c>
      <c r="K48" s="34"/>
    </row>
    <row r="49" spans="1:10" ht="108.75">
      <c r="A49" s="17" t="s">
        <v>105</v>
      </c>
      <c r="B49" s="18" t="s">
        <v>41</v>
      </c>
      <c r="C49" s="18" t="s">
        <v>106</v>
      </c>
      <c r="D49" s="19" t="s">
        <v>107</v>
      </c>
      <c r="E49" s="20" t="s">
        <v>108</v>
      </c>
      <c r="F49" s="39">
        <v>600</v>
      </c>
      <c r="G49" s="21"/>
      <c r="H49" s="21">
        <v>600</v>
      </c>
      <c r="I49" s="21"/>
      <c r="J49" s="21">
        <v>600</v>
      </c>
    </row>
    <row r="50" spans="1:10" ht="60.75">
      <c r="A50" s="17" t="s">
        <v>109</v>
      </c>
      <c r="B50" s="18" t="s">
        <v>41</v>
      </c>
      <c r="C50" s="18" t="s">
        <v>11</v>
      </c>
      <c r="D50" s="19" t="s">
        <v>107</v>
      </c>
      <c r="E50" s="20" t="s">
        <v>110</v>
      </c>
      <c r="F50" s="39">
        <v>227</v>
      </c>
      <c r="G50" s="21"/>
      <c r="H50" s="21">
        <v>231</v>
      </c>
      <c r="I50" s="21"/>
      <c r="J50" s="21">
        <v>231</v>
      </c>
    </row>
    <row r="51" spans="1:10" ht="36.75">
      <c r="A51" s="17" t="s">
        <v>207</v>
      </c>
      <c r="B51" s="18" t="s">
        <v>21</v>
      </c>
      <c r="C51" s="18" t="s">
        <v>11</v>
      </c>
      <c r="D51" s="19" t="s">
        <v>107</v>
      </c>
      <c r="E51" s="20" t="s">
        <v>208</v>
      </c>
      <c r="F51" s="39">
        <f>1500-240-342</f>
        <v>918</v>
      </c>
      <c r="G51" s="21"/>
      <c r="H51" s="21">
        <v>1500</v>
      </c>
      <c r="I51" s="21"/>
      <c r="J51" s="21">
        <v>1500</v>
      </c>
    </row>
    <row r="52" spans="1:10" ht="84" customHeight="1">
      <c r="A52" s="17" t="s">
        <v>222</v>
      </c>
      <c r="B52" s="18" t="s">
        <v>41</v>
      </c>
      <c r="C52" s="18" t="s">
        <v>11</v>
      </c>
      <c r="D52" s="19" t="s">
        <v>107</v>
      </c>
      <c r="E52" s="20" t="s">
        <v>223</v>
      </c>
      <c r="F52" s="39">
        <v>240</v>
      </c>
      <c r="G52" s="21"/>
      <c r="H52" s="21"/>
      <c r="I52" s="21"/>
      <c r="J52" s="21"/>
    </row>
    <row r="53" spans="1:10" ht="58.5" customHeight="1">
      <c r="A53" s="17" t="s">
        <v>224</v>
      </c>
      <c r="B53" s="18" t="s">
        <v>21</v>
      </c>
      <c r="C53" s="18" t="s">
        <v>11</v>
      </c>
      <c r="D53" s="19" t="s">
        <v>107</v>
      </c>
      <c r="E53" s="20" t="s">
        <v>225</v>
      </c>
      <c r="F53" s="39">
        <v>342</v>
      </c>
      <c r="G53" s="21"/>
      <c r="H53" s="21"/>
      <c r="I53" s="21"/>
      <c r="J53" s="21"/>
    </row>
    <row r="54" spans="1:11" s="11" customFormat="1" ht="14.25">
      <c r="A54" s="22" t="s">
        <v>17</v>
      </c>
      <c r="B54" s="23" t="s">
        <v>10</v>
      </c>
      <c r="C54" s="23" t="s">
        <v>11</v>
      </c>
      <c r="D54" s="24" t="s">
        <v>12</v>
      </c>
      <c r="E54" s="25" t="s">
        <v>18</v>
      </c>
      <c r="F54" s="37">
        <f>F55+F107+F106+F105</f>
        <v>828569.74</v>
      </c>
      <c r="G54" s="26"/>
      <c r="H54" s="26">
        <v>529406.3</v>
      </c>
      <c r="I54" s="26"/>
      <c r="J54" s="26">
        <v>572797</v>
      </c>
      <c r="K54" s="34"/>
    </row>
    <row r="55" spans="1:11" s="11" customFormat="1" ht="24">
      <c r="A55" s="22" t="s">
        <v>19</v>
      </c>
      <c r="B55" s="23" t="s">
        <v>10</v>
      </c>
      <c r="C55" s="23" t="s">
        <v>11</v>
      </c>
      <c r="D55" s="24" t="s">
        <v>12</v>
      </c>
      <c r="E55" s="25" t="s">
        <v>20</v>
      </c>
      <c r="F55" s="37">
        <f>SUM(F56:F104)</f>
        <v>828184.3599999999</v>
      </c>
      <c r="G55" s="26"/>
      <c r="H55" s="26">
        <v>529406.3</v>
      </c>
      <c r="I55" s="26"/>
      <c r="J55" s="26">
        <v>572797</v>
      </c>
      <c r="K55" s="34"/>
    </row>
    <row r="56" spans="1:10" ht="15">
      <c r="A56" s="17" t="s">
        <v>114</v>
      </c>
      <c r="B56" s="18" t="s">
        <v>21</v>
      </c>
      <c r="C56" s="18" t="s">
        <v>11</v>
      </c>
      <c r="D56" s="19" t="s">
        <v>112</v>
      </c>
      <c r="E56" s="20" t="s">
        <v>115</v>
      </c>
      <c r="F56" s="39">
        <v>149718</v>
      </c>
      <c r="G56" s="21"/>
      <c r="H56" s="21">
        <v>149718</v>
      </c>
      <c r="I56" s="21"/>
      <c r="J56" s="21">
        <v>149718</v>
      </c>
    </row>
    <row r="57" spans="1:10" ht="24.75">
      <c r="A57" s="35" t="s">
        <v>181</v>
      </c>
      <c r="B57" s="35" t="s">
        <v>21</v>
      </c>
      <c r="C57" s="35" t="s">
        <v>11</v>
      </c>
      <c r="D57" s="19" t="s">
        <v>112</v>
      </c>
      <c r="E57" s="20" t="s">
        <v>182</v>
      </c>
      <c r="F57" s="36">
        <v>20564.5</v>
      </c>
      <c r="G57" s="21"/>
      <c r="H57" s="21"/>
      <c r="I57" s="21"/>
      <c r="J57" s="21"/>
    </row>
    <row r="58" spans="1:10" ht="15">
      <c r="A58" s="17" t="s">
        <v>219</v>
      </c>
      <c r="B58" s="18" t="s">
        <v>21</v>
      </c>
      <c r="C58" s="18" t="s">
        <v>11</v>
      </c>
      <c r="D58" s="19" t="s">
        <v>112</v>
      </c>
      <c r="E58" s="20" t="s">
        <v>220</v>
      </c>
      <c r="F58" s="36">
        <v>300</v>
      </c>
      <c r="G58" s="21"/>
      <c r="H58" s="21"/>
      <c r="I58" s="21"/>
      <c r="J58" s="21"/>
    </row>
    <row r="59" spans="1:10" ht="24" customHeight="1">
      <c r="A59" s="17" t="s">
        <v>226</v>
      </c>
      <c r="B59" s="18" t="s">
        <v>21</v>
      </c>
      <c r="C59" s="18" t="s">
        <v>11</v>
      </c>
      <c r="D59" s="19" t="s">
        <v>112</v>
      </c>
      <c r="E59" s="20" t="s">
        <v>227</v>
      </c>
      <c r="F59" s="36">
        <v>100</v>
      </c>
      <c r="G59" s="21"/>
      <c r="H59" s="21"/>
      <c r="I59" s="21"/>
      <c r="J59" s="21"/>
    </row>
    <row r="60" spans="1:10" ht="64.5" customHeight="1">
      <c r="A60" s="17" t="s">
        <v>228</v>
      </c>
      <c r="B60" s="18" t="s">
        <v>21</v>
      </c>
      <c r="C60" s="18" t="s">
        <v>11</v>
      </c>
      <c r="D60" s="19" t="s">
        <v>112</v>
      </c>
      <c r="E60" s="20" t="s">
        <v>229</v>
      </c>
      <c r="F60" s="36">
        <v>1410</v>
      </c>
      <c r="G60" s="21"/>
      <c r="H60" s="21"/>
      <c r="I60" s="21"/>
      <c r="J60" s="21"/>
    </row>
    <row r="61" spans="1:10" ht="48.75">
      <c r="A61" s="17" t="s">
        <v>111</v>
      </c>
      <c r="B61" s="18" t="s">
        <v>21</v>
      </c>
      <c r="C61" s="18" t="s">
        <v>11</v>
      </c>
      <c r="D61" s="19" t="s">
        <v>112</v>
      </c>
      <c r="E61" s="20" t="s">
        <v>113</v>
      </c>
      <c r="F61" s="39">
        <v>1241.2</v>
      </c>
      <c r="G61" s="21"/>
      <c r="H61" s="21">
        <v>1099.5</v>
      </c>
      <c r="I61" s="21"/>
      <c r="J61" s="21">
        <v>1088.1</v>
      </c>
    </row>
    <row r="62" spans="1:10" ht="48.75">
      <c r="A62" s="17" t="s">
        <v>183</v>
      </c>
      <c r="B62" s="18" t="s">
        <v>21</v>
      </c>
      <c r="C62" s="18" t="s">
        <v>11</v>
      </c>
      <c r="D62" s="19" t="s">
        <v>112</v>
      </c>
      <c r="E62" s="38" t="s">
        <v>184</v>
      </c>
      <c r="F62" s="39">
        <v>21453.7</v>
      </c>
      <c r="G62" s="21"/>
      <c r="H62" s="21"/>
      <c r="I62" s="21"/>
      <c r="J62" s="21"/>
    </row>
    <row r="63" spans="1:10" ht="48.75">
      <c r="A63" s="17" t="s">
        <v>185</v>
      </c>
      <c r="B63" s="18" t="s">
        <v>21</v>
      </c>
      <c r="C63" s="18" t="s">
        <v>11</v>
      </c>
      <c r="D63" s="19" t="s">
        <v>112</v>
      </c>
      <c r="E63" s="40" t="s">
        <v>186</v>
      </c>
      <c r="F63" s="36">
        <v>1300</v>
      </c>
      <c r="G63" s="21"/>
      <c r="H63" s="21"/>
      <c r="I63" s="21"/>
      <c r="J63" s="21"/>
    </row>
    <row r="64" spans="1:10" ht="24.75">
      <c r="A64" s="17" t="s">
        <v>176</v>
      </c>
      <c r="B64" s="18" t="s">
        <v>21</v>
      </c>
      <c r="C64" s="18" t="s">
        <v>11</v>
      </c>
      <c r="D64" s="19" t="s">
        <v>112</v>
      </c>
      <c r="E64" s="20" t="s">
        <v>177</v>
      </c>
      <c r="F64" s="39">
        <v>6207.5</v>
      </c>
      <c r="G64" s="21"/>
      <c r="H64" s="21"/>
      <c r="I64" s="21"/>
      <c r="J64" s="21"/>
    </row>
    <row r="65" spans="1:10" ht="51" customHeight="1">
      <c r="A65" s="17" t="s">
        <v>187</v>
      </c>
      <c r="B65" s="18" t="s">
        <v>21</v>
      </c>
      <c r="C65" s="18" t="s">
        <v>11</v>
      </c>
      <c r="D65" s="18" t="s">
        <v>112</v>
      </c>
      <c r="E65" s="20" t="s">
        <v>188</v>
      </c>
      <c r="F65" s="39">
        <v>1923.3</v>
      </c>
      <c r="G65" s="21"/>
      <c r="H65" s="21"/>
      <c r="I65" s="21"/>
      <c r="J65" s="21"/>
    </row>
    <row r="66" spans="1:10" ht="60.75">
      <c r="A66" s="17" t="s">
        <v>167</v>
      </c>
      <c r="B66" s="18" t="s">
        <v>21</v>
      </c>
      <c r="C66" s="18" t="s">
        <v>168</v>
      </c>
      <c r="D66" s="19" t="s">
        <v>112</v>
      </c>
      <c r="E66" s="20" t="s">
        <v>169</v>
      </c>
      <c r="F66" s="39">
        <v>3400</v>
      </c>
      <c r="G66" s="21"/>
      <c r="H66" s="21">
        <v>844</v>
      </c>
      <c r="I66" s="21"/>
      <c r="J66" s="21">
        <v>50</v>
      </c>
    </row>
    <row r="67" spans="1:10" ht="48.75">
      <c r="A67" s="17" t="s">
        <v>167</v>
      </c>
      <c r="B67" s="18" t="s">
        <v>21</v>
      </c>
      <c r="C67" s="18" t="s">
        <v>170</v>
      </c>
      <c r="D67" s="19" t="s">
        <v>112</v>
      </c>
      <c r="E67" s="20" t="s">
        <v>171</v>
      </c>
      <c r="F67" s="39">
        <v>7657.5</v>
      </c>
      <c r="G67" s="21"/>
      <c r="H67" s="21">
        <v>7443.2</v>
      </c>
      <c r="I67" s="21"/>
      <c r="J67" s="21">
        <v>7443.2</v>
      </c>
    </row>
    <row r="68" spans="1:10" ht="84.75">
      <c r="A68" s="17" t="s">
        <v>167</v>
      </c>
      <c r="B68" s="18" t="s">
        <v>21</v>
      </c>
      <c r="C68" s="18" t="s">
        <v>172</v>
      </c>
      <c r="D68" s="19" t="s">
        <v>112</v>
      </c>
      <c r="E68" s="20" t="s">
        <v>173</v>
      </c>
      <c r="F68" s="39">
        <f>199.3+27.8</f>
        <v>227.10000000000002</v>
      </c>
      <c r="G68" s="21"/>
      <c r="H68" s="21">
        <v>63.6</v>
      </c>
      <c r="I68" s="21"/>
      <c r="J68" s="21">
        <v>11.4</v>
      </c>
    </row>
    <row r="69" spans="1:10" ht="36.75">
      <c r="A69" s="17" t="s">
        <v>167</v>
      </c>
      <c r="B69" s="18" t="s">
        <v>21</v>
      </c>
      <c r="C69" s="18" t="s">
        <v>209</v>
      </c>
      <c r="D69" s="19" t="s">
        <v>112</v>
      </c>
      <c r="E69" s="20" t="s">
        <v>210</v>
      </c>
      <c r="F69" s="39">
        <v>150.2</v>
      </c>
      <c r="G69" s="21"/>
      <c r="H69" s="21"/>
      <c r="I69" s="21"/>
      <c r="J69" s="21"/>
    </row>
    <row r="70" spans="1:10" ht="72.75">
      <c r="A70" s="17" t="s">
        <v>167</v>
      </c>
      <c r="B70" s="18" t="s">
        <v>21</v>
      </c>
      <c r="C70" s="18" t="s">
        <v>174</v>
      </c>
      <c r="D70" s="19" t="s">
        <v>112</v>
      </c>
      <c r="E70" s="20" t="s">
        <v>175</v>
      </c>
      <c r="F70" s="39">
        <v>27020.4</v>
      </c>
      <c r="G70" s="21"/>
      <c r="H70" s="21">
        <v>30000</v>
      </c>
      <c r="I70" s="21"/>
      <c r="J70" s="21">
        <v>30000</v>
      </c>
    </row>
    <row r="71" spans="1:10" ht="36.75">
      <c r="A71" s="35" t="s">
        <v>167</v>
      </c>
      <c r="B71" s="35" t="s">
        <v>21</v>
      </c>
      <c r="C71" s="35" t="s">
        <v>211</v>
      </c>
      <c r="D71" s="35" t="s">
        <v>112</v>
      </c>
      <c r="E71" s="20" t="s">
        <v>212</v>
      </c>
      <c r="F71" s="39">
        <v>94</v>
      </c>
      <c r="G71" s="21"/>
      <c r="H71" s="21"/>
      <c r="I71" s="21"/>
      <c r="J71" s="21"/>
    </row>
    <row r="72" spans="1:10" ht="36.75">
      <c r="A72" s="35" t="s">
        <v>167</v>
      </c>
      <c r="B72" s="35" t="s">
        <v>21</v>
      </c>
      <c r="C72" s="35" t="s">
        <v>213</v>
      </c>
      <c r="D72" s="35" t="s">
        <v>112</v>
      </c>
      <c r="E72" s="20" t="s">
        <v>214</v>
      </c>
      <c r="F72" s="39">
        <v>559.4</v>
      </c>
      <c r="G72" s="21"/>
      <c r="H72" s="21"/>
      <c r="I72" s="21"/>
      <c r="J72" s="21"/>
    </row>
    <row r="73" spans="1:10" ht="36.75">
      <c r="A73" s="35" t="s">
        <v>167</v>
      </c>
      <c r="B73" s="35" t="s">
        <v>21</v>
      </c>
      <c r="C73" s="35" t="s">
        <v>189</v>
      </c>
      <c r="D73" s="35" t="s">
        <v>112</v>
      </c>
      <c r="E73" s="20" t="s">
        <v>190</v>
      </c>
      <c r="F73" s="39">
        <v>5781.4</v>
      </c>
      <c r="G73" s="21"/>
      <c r="H73" s="21"/>
      <c r="I73" s="21"/>
      <c r="J73" s="21"/>
    </row>
    <row r="74" spans="1:10" ht="36.75">
      <c r="A74" s="17" t="s">
        <v>167</v>
      </c>
      <c r="B74" s="18" t="s">
        <v>21</v>
      </c>
      <c r="C74" s="18" t="s">
        <v>191</v>
      </c>
      <c r="D74" s="19" t="s">
        <v>112</v>
      </c>
      <c r="E74" s="20" t="s">
        <v>192</v>
      </c>
      <c r="F74" s="39">
        <v>5871.1</v>
      </c>
      <c r="G74" s="21"/>
      <c r="H74" s="21"/>
      <c r="I74" s="21"/>
      <c r="J74" s="21"/>
    </row>
    <row r="75" spans="1:10" ht="84.75">
      <c r="A75" s="17" t="s">
        <v>122</v>
      </c>
      <c r="B75" s="18" t="s">
        <v>21</v>
      </c>
      <c r="C75" s="18" t="s">
        <v>123</v>
      </c>
      <c r="D75" s="19" t="s">
        <v>112</v>
      </c>
      <c r="E75" s="20" t="s">
        <v>124</v>
      </c>
      <c r="F75" s="36">
        <f>314870.1+41600.6</f>
        <v>356470.69999999995</v>
      </c>
      <c r="G75" s="21"/>
      <c r="H75" s="21">
        <v>221856.3</v>
      </c>
      <c r="I75" s="21"/>
      <c r="J75" s="21">
        <v>256092.9</v>
      </c>
    </row>
    <row r="76" spans="1:10" ht="84.75">
      <c r="A76" s="17" t="s">
        <v>122</v>
      </c>
      <c r="B76" s="18" t="s">
        <v>21</v>
      </c>
      <c r="C76" s="18" t="s">
        <v>125</v>
      </c>
      <c r="D76" s="19" t="s">
        <v>112</v>
      </c>
      <c r="E76" s="20" t="s">
        <v>126</v>
      </c>
      <c r="F76" s="36">
        <v>12.5</v>
      </c>
      <c r="G76" s="21"/>
      <c r="H76" s="21">
        <v>6.2</v>
      </c>
      <c r="I76" s="21"/>
      <c r="J76" s="21">
        <v>6.2</v>
      </c>
    </row>
    <row r="77" spans="1:10" ht="48.75">
      <c r="A77" s="17" t="s">
        <v>122</v>
      </c>
      <c r="B77" s="18" t="s">
        <v>21</v>
      </c>
      <c r="C77" s="18" t="s">
        <v>127</v>
      </c>
      <c r="D77" s="19" t="s">
        <v>112</v>
      </c>
      <c r="E77" s="20" t="s">
        <v>128</v>
      </c>
      <c r="F77" s="36">
        <f>86979.2+10822.5</f>
        <v>97801.7</v>
      </c>
      <c r="G77" s="21"/>
      <c r="H77" s="21">
        <v>61287.8</v>
      </c>
      <c r="I77" s="21"/>
      <c r="J77" s="21">
        <v>70771.2</v>
      </c>
    </row>
    <row r="78" spans="1:10" ht="48.75" customHeight="1">
      <c r="A78" s="17" t="s">
        <v>122</v>
      </c>
      <c r="B78" s="18" t="s">
        <v>21</v>
      </c>
      <c r="C78" s="18" t="s">
        <v>193</v>
      </c>
      <c r="D78" s="19" t="s">
        <v>112</v>
      </c>
      <c r="E78" s="20" t="s">
        <v>194</v>
      </c>
      <c r="F78" s="36">
        <v>9399.2</v>
      </c>
      <c r="G78" s="21"/>
      <c r="H78" s="21"/>
      <c r="I78" s="21"/>
      <c r="J78" s="21"/>
    </row>
    <row r="79" spans="1:10" ht="48.75">
      <c r="A79" s="17" t="s">
        <v>122</v>
      </c>
      <c r="B79" s="18" t="s">
        <v>21</v>
      </c>
      <c r="C79" s="18" t="s">
        <v>129</v>
      </c>
      <c r="D79" s="19" t="s">
        <v>112</v>
      </c>
      <c r="E79" s="20" t="s">
        <v>130</v>
      </c>
      <c r="F79" s="36">
        <v>2107.1</v>
      </c>
      <c r="G79" s="21"/>
      <c r="H79" s="21">
        <v>16706.4</v>
      </c>
      <c r="I79" s="21"/>
      <c r="J79" s="21">
        <v>16706.4</v>
      </c>
    </row>
    <row r="80" spans="1:10" ht="48.75">
      <c r="A80" s="17" t="s">
        <v>122</v>
      </c>
      <c r="B80" s="18" t="s">
        <v>21</v>
      </c>
      <c r="C80" s="18" t="s">
        <v>131</v>
      </c>
      <c r="D80" s="19" t="s">
        <v>112</v>
      </c>
      <c r="E80" s="20" t="s">
        <v>132</v>
      </c>
      <c r="F80" s="36">
        <v>689.5</v>
      </c>
      <c r="G80" s="21"/>
      <c r="H80" s="21">
        <v>502</v>
      </c>
      <c r="I80" s="21"/>
      <c r="J80" s="21">
        <v>576.8</v>
      </c>
    </row>
    <row r="81" spans="1:10" ht="36.75">
      <c r="A81" s="17" t="s">
        <v>122</v>
      </c>
      <c r="B81" s="18" t="s">
        <v>21</v>
      </c>
      <c r="C81" s="18" t="s">
        <v>133</v>
      </c>
      <c r="D81" s="19" t="s">
        <v>112</v>
      </c>
      <c r="E81" s="20" t="s">
        <v>134</v>
      </c>
      <c r="F81" s="36">
        <v>672</v>
      </c>
      <c r="G81" s="21"/>
      <c r="H81" s="21">
        <v>405.7</v>
      </c>
      <c r="I81" s="21"/>
      <c r="J81" s="21">
        <v>449.2</v>
      </c>
    </row>
    <row r="82" spans="1:10" ht="48.75">
      <c r="A82" s="17" t="s">
        <v>122</v>
      </c>
      <c r="B82" s="18" t="s">
        <v>21</v>
      </c>
      <c r="C82" s="18" t="s">
        <v>135</v>
      </c>
      <c r="D82" s="19" t="s">
        <v>112</v>
      </c>
      <c r="E82" s="20" t="s">
        <v>136</v>
      </c>
      <c r="F82" s="36">
        <v>2115</v>
      </c>
      <c r="G82" s="21"/>
      <c r="H82" s="21">
        <v>2115</v>
      </c>
      <c r="I82" s="21"/>
      <c r="J82" s="21">
        <v>2115</v>
      </c>
    </row>
    <row r="83" spans="1:10" ht="24.75">
      <c r="A83" s="17" t="s">
        <v>122</v>
      </c>
      <c r="B83" s="18" t="s">
        <v>21</v>
      </c>
      <c r="C83" s="18" t="s">
        <v>137</v>
      </c>
      <c r="D83" s="19" t="s">
        <v>112</v>
      </c>
      <c r="E83" s="20" t="s">
        <v>138</v>
      </c>
      <c r="F83" s="36">
        <v>103.9</v>
      </c>
      <c r="G83" s="21"/>
      <c r="H83" s="21">
        <v>89.6</v>
      </c>
      <c r="I83" s="21"/>
      <c r="J83" s="21">
        <v>102.7</v>
      </c>
    </row>
    <row r="84" spans="1:10" ht="36.75">
      <c r="A84" s="17" t="s">
        <v>122</v>
      </c>
      <c r="B84" s="18" t="s">
        <v>21</v>
      </c>
      <c r="C84" s="18" t="s">
        <v>139</v>
      </c>
      <c r="D84" s="19" t="s">
        <v>112</v>
      </c>
      <c r="E84" s="20" t="s">
        <v>140</v>
      </c>
      <c r="F84" s="36">
        <v>1852.3</v>
      </c>
      <c r="G84" s="21"/>
      <c r="H84" s="21">
        <v>1435.5</v>
      </c>
      <c r="I84" s="21"/>
      <c r="J84" s="21">
        <v>1836.7</v>
      </c>
    </row>
    <row r="85" spans="1:10" ht="132.75">
      <c r="A85" s="17" t="s">
        <v>122</v>
      </c>
      <c r="B85" s="18" t="s">
        <v>21</v>
      </c>
      <c r="C85" s="18" t="s">
        <v>141</v>
      </c>
      <c r="D85" s="19" t="s">
        <v>112</v>
      </c>
      <c r="E85" s="20" t="s">
        <v>142</v>
      </c>
      <c r="F85" s="36">
        <v>109</v>
      </c>
      <c r="G85" s="21"/>
      <c r="H85" s="21">
        <v>74.2</v>
      </c>
      <c r="I85" s="21"/>
      <c r="J85" s="21">
        <v>85.3</v>
      </c>
    </row>
    <row r="86" spans="1:10" ht="36.75">
      <c r="A86" s="17" t="s">
        <v>122</v>
      </c>
      <c r="B86" s="18" t="s">
        <v>21</v>
      </c>
      <c r="C86" s="18" t="s">
        <v>143</v>
      </c>
      <c r="D86" s="19" t="s">
        <v>112</v>
      </c>
      <c r="E86" s="20" t="s">
        <v>144</v>
      </c>
      <c r="F86" s="36">
        <v>10</v>
      </c>
      <c r="G86" s="21"/>
      <c r="H86" s="21">
        <v>5</v>
      </c>
      <c r="I86" s="21"/>
      <c r="J86" s="21">
        <v>5</v>
      </c>
    </row>
    <row r="87" spans="1:10" ht="72.75">
      <c r="A87" s="17" t="s">
        <v>122</v>
      </c>
      <c r="B87" s="18" t="s">
        <v>21</v>
      </c>
      <c r="C87" s="18" t="s">
        <v>145</v>
      </c>
      <c r="D87" s="19" t="s">
        <v>112</v>
      </c>
      <c r="E87" s="20" t="s">
        <v>146</v>
      </c>
      <c r="F87" s="36">
        <v>734.73</v>
      </c>
      <c r="G87" s="21"/>
      <c r="H87" s="21">
        <v>734.7</v>
      </c>
      <c r="I87" s="21"/>
      <c r="J87" s="21">
        <v>734.7</v>
      </c>
    </row>
    <row r="88" spans="1:10" ht="96.75">
      <c r="A88" s="17" t="s">
        <v>122</v>
      </c>
      <c r="B88" s="18" t="s">
        <v>21</v>
      </c>
      <c r="C88" s="18" t="s">
        <v>147</v>
      </c>
      <c r="D88" s="19" t="s">
        <v>112</v>
      </c>
      <c r="E88" s="20" t="s">
        <v>148</v>
      </c>
      <c r="F88" s="36">
        <v>0</v>
      </c>
      <c r="G88" s="21"/>
      <c r="H88" s="21">
        <v>22.8</v>
      </c>
      <c r="I88" s="21"/>
      <c r="J88" s="21">
        <v>22.8</v>
      </c>
    </row>
    <row r="89" spans="1:10" ht="72.75">
      <c r="A89" s="17" t="s">
        <v>122</v>
      </c>
      <c r="B89" s="18" t="s">
        <v>21</v>
      </c>
      <c r="C89" s="18" t="s">
        <v>149</v>
      </c>
      <c r="D89" s="19" t="s">
        <v>112</v>
      </c>
      <c r="E89" s="20" t="s">
        <v>150</v>
      </c>
      <c r="F89" s="36">
        <v>0</v>
      </c>
      <c r="G89" s="21"/>
      <c r="H89" s="21">
        <v>6.5</v>
      </c>
      <c r="I89" s="21"/>
      <c r="J89" s="21">
        <v>6.5</v>
      </c>
    </row>
    <row r="90" spans="1:10" ht="120.75">
      <c r="A90" s="17" t="s">
        <v>122</v>
      </c>
      <c r="B90" s="18" t="s">
        <v>21</v>
      </c>
      <c r="C90" s="18" t="s">
        <v>151</v>
      </c>
      <c r="D90" s="19" t="s">
        <v>112</v>
      </c>
      <c r="E90" s="20" t="s">
        <v>152</v>
      </c>
      <c r="F90" s="36">
        <v>85.4</v>
      </c>
      <c r="G90" s="21"/>
      <c r="H90" s="21">
        <v>113.7</v>
      </c>
      <c r="I90" s="21"/>
      <c r="J90" s="21">
        <v>113.7</v>
      </c>
    </row>
    <row r="91" spans="1:10" ht="36.75">
      <c r="A91" s="17" t="s">
        <v>122</v>
      </c>
      <c r="B91" s="18" t="s">
        <v>21</v>
      </c>
      <c r="C91" s="18" t="s">
        <v>153</v>
      </c>
      <c r="D91" s="19" t="s">
        <v>112</v>
      </c>
      <c r="E91" s="20" t="s">
        <v>154</v>
      </c>
      <c r="F91" s="36">
        <v>200</v>
      </c>
      <c r="G91" s="21"/>
      <c r="H91" s="21">
        <v>85</v>
      </c>
      <c r="I91" s="21"/>
      <c r="J91" s="21">
        <v>114</v>
      </c>
    </row>
    <row r="92" spans="1:10" ht="48.75">
      <c r="A92" s="17" t="s">
        <v>122</v>
      </c>
      <c r="B92" s="18" t="s">
        <v>21</v>
      </c>
      <c r="C92" s="18" t="s">
        <v>155</v>
      </c>
      <c r="D92" s="19" t="s">
        <v>112</v>
      </c>
      <c r="E92" s="20" t="s">
        <v>156</v>
      </c>
      <c r="F92" s="36">
        <v>157</v>
      </c>
      <c r="G92" s="21"/>
      <c r="H92" s="21">
        <v>78</v>
      </c>
      <c r="I92" s="21"/>
      <c r="J92" s="21">
        <v>78</v>
      </c>
    </row>
    <row r="93" spans="1:10" ht="84.75">
      <c r="A93" s="17" t="s">
        <v>122</v>
      </c>
      <c r="B93" s="18" t="s">
        <v>21</v>
      </c>
      <c r="C93" s="18" t="s">
        <v>157</v>
      </c>
      <c r="D93" s="19" t="s">
        <v>112</v>
      </c>
      <c r="E93" s="20" t="s">
        <v>158</v>
      </c>
      <c r="F93" s="36">
        <v>244.9</v>
      </c>
      <c r="G93" s="21"/>
      <c r="H93" s="21">
        <v>151.3</v>
      </c>
      <c r="I93" s="21"/>
      <c r="J93" s="21">
        <v>151.3</v>
      </c>
    </row>
    <row r="94" spans="1:10" ht="24.75">
      <c r="A94" s="17" t="s">
        <v>122</v>
      </c>
      <c r="B94" s="18" t="s">
        <v>21</v>
      </c>
      <c r="C94" s="18" t="s">
        <v>159</v>
      </c>
      <c r="D94" s="19" t="s">
        <v>112</v>
      </c>
      <c r="E94" s="20" t="s">
        <v>160</v>
      </c>
      <c r="F94" s="36">
        <v>334.2</v>
      </c>
      <c r="G94" s="21"/>
      <c r="H94" s="21">
        <v>260.9</v>
      </c>
      <c r="I94" s="21"/>
      <c r="J94" s="21">
        <v>288.3</v>
      </c>
    </row>
    <row r="95" spans="1:10" ht="48.75">
      <c r="A95" s="17" t="s">
        <v>161</v>
      </c>
      <c r="B95" s="18" t="s">
        <v>21</v>
      </c>
      <c r="C95" s="18" t="s">
        <v>11</v>
      </c>
      <c r="D95" s="19" t="s">
        <v>112</v>
      </c>
      <c r="E95" s="20" t="s">
        <v>162</v>
      </c>
      <c r="F95" s="36">
        <v>12911.4</v>
      </c>
      <c r="G95" s="21"/>
      <c r="H95" s="21">
        <v>17595.8</v>
      </c>
      <c r="I95" s="21"/>
      <c r="J95" s="21">
        <v>17595.8</v>
      </c>
    </row>
    <row r="96" spans="1:10" ht="84.75">
      <c r="A96" s="17" t="s">
        <v>163</v>
      </c>
      <c r="B96" s="18" t="s">
        <v>21</v>
      </c>
      <c r="C96" s="18" t="s">
        <v>11</v>
      </c>
      <c r="D96" s="19" t="s">
        <v>112</v>
      </c>
      <c r="E96" s="20" t="s">
        <v>164</v>
      </c>
      <c r="F96" s="36">
        <v>3530.1</v>
      </c>
      <c r="G96" s="21"/>
      <c r="H96" s="21">
        <v>3452</v>
      </c>
      <c r="I96" s="21"/>
      <c r="J96" s="21">
        <v>3452</v>
      </c>
    </row>
    <row r="97" spans="1:10" ht="72.75">
      <c r="A97" s="17" t="s">
        <v>118</v>
      </c>
      <c r="B97" s="18" t="s">
        <v>21</v>
      </c>
      <c r="C97" s="18" t="s">
        <v>11</v>
      </c>
      <c r="D97" s="19" t="s">
        <v>112</v>
      </c>
      <c r="E97" s="20" t="s">
        <v>119</v>
      </c>
      <c r="F97" s="36">
        <v>13</v>
      </c>
      <c r="G97" s="21"/>
      <c r="H97" s="21">
        <v>80</v>
      </c>
      <c r="I97" s="21"/>
      <c r="J97" s="21">
        <v>4.5</v>
      </c>
    </row>
    <row r="98" spans="1:10" ht="48.75">
      <c r="A98" s="17" t="s">
        <v>120</v>
      </c>
      <c r="B98" s="18" t="s">
        <v>21</v>
      </c>
      <c r="C98" s="18" t="s">
        <v>11</v>
      </c>
      <c r="D98" s="19" t="s">
        <v>112</v>
      </c>
      <c r="E98" s="20" t="s">
        <v>121</v>
      </c>
      <c r="F98" s="36">
        <v>292.2</v>
      </c>
      <c r="G98" s="21"/>
      <c r="H98" s="21">
        <v>530.6</v>
      </c>
      <c r="I98" s="21"/>
      <c r="J98" s="21">
        <v>530.6</v>
      </c>
    </row>
    <row r="99" spans="1:10" ht="24.75" customHeight="1">
      <c r="A99" s="17" t="s">
        <v>203</v>
      </c>
      <c r="B99" s="18" t="s">
        <v>21</v>
      </c>
      <c r="C99" s="18" t="s">
        <v>11</v>
      </c>
      <c r="D99" s="19" t="s">
        <v>112</v>
      </c>
      <c r="E99" s="20" t="s">
        <v>204</v>
      </c>
      <c r="F99" s="36">
        <v>515.1</v>
      </c>
      <c r="G99" s="21"/>
      <c r="H99" s="21"/>
      <c r="I99" s="21"/>
      <c r="J99" s="21"/>
    </row>
    <row r="100" spans="1:10" ht="36.75">
      <c r="A100" s="17" t="s">
        <v>116</v>
      </c>
      <c r="B100" s="18" t="s">
        <v>21</v>
      </c>
      <c r="C100" s="18" t="s">
        <v>11</v>
      </c>
      <c r="D100" s="19" t="s">
        <v>112</v>
      </c>
      <c r="E100" s="20" t="s">
        <v>117</v>
      </c>
      <c r="F100" s="36">
        <v>1750.6</v>
      </c>
      <c r="G100" s="21"/>
      <c r="H100" s="21">
        <v>1600</v>
      </c>
      <c r="I100" s="21"/>
      <c r="J100" s="21">
        <v>1600</v>
      </c>
    </row>
    <row r="101" spans="1:10" ht="60.75">
      <c r="A101" s="17" t="s">
        <v>165</v>
      </c>
      <c r="B101" s="18" t="s">
        <v>21</v>
      </c>
      <c r="C101" s="18" t="s">
        <v>11</v>
      </c>
      <c r="D101" s="19" t="s">
        <v>112</v>
      </c>
      <c r="E101" s="20" t="s">
        <v>166</v>
      </c>
      <c r="F101" s="39">
        <v>10176.3</v>
      </c>
      <c r="G101" s="21"/>
      <c r="H101" s="21"/>
      <c r="I101" s="21"/>
      <c r="J101" s="21"/>
    </row>
    <row r="102" spans="1:10" ht="48.75">
      <c r="A102" s="17" t="s">
        <v>195</v>
      </c>
      <c r="B102" s="18" t="s">
        <v>21</v>
      </c>
      <c r="C102" s="18" t="s">
        <v>11</v>
      </c>
      <c r="D102" s="19" t="s">
        <v>112</v>
      </c>
      <c r="E102" s="38" t="s">
        <v>196</v>
      </c>
      <c r="F102" s="36">
        <v>26959.7</v>
      </c>
      <c r="G102" s="21"/>
      <c r="H102" s="21"/>
      <c r="I102" s="21"/>
      <c r="J102" s="21"/>
    </row>
    <row r="103" spans="1:10" ht="58.5" customHeight="1">
      <c r="A103" s="17" t="s">
        <v>230</v>
      </c>
      <c r="B103" s="18" t="s">
        <v>21</v>
      </c>
      <c r="C103" s="18" t="s">
        <v>11</v>
      </c>
      <c r="D103" s="19" t="s">
        <v>112</v>
      </c>
      <c r="E103" s="38" t="s">
        <v>231</v>
      </c>
      <c r="F103" s="36">
        <v>30550.23</v>
      </c>
      <c r="G103" s="21"/>
      <c r="H103" s="21"/>
      <c r="I103" s="21"/>
      <c r="J103" s="21"/>
    </row>
    <row r="104" spans="1:10" ht="24.75">
      <c r="A104" s="17" t="s">
        <v>205</v>
      </c>
      <c r="B104" s="18" t="s">
        <v>21</v>
      </c>
      <c r="C104" s="18" t="s">
        <v>11</v>
      </c>
      <c r="D104" s="19" t="s">
        <v>112</v>
      </c>
      <c r="E104" s="20" t="s">
        <v>206</v>
      </c>
      <c r="F104" s="36">
        <v>13407.3</v>
      </c>
      <c r="G104" s="21"/>
      <c r="H104" s="21"/>
      <c r="I104" s="21"/>
      <c r="J104" s="21"/>
    </row>
    <row r="105" spans="1:10" ht="24">
      <c r="A105" s="17" t="s">
        <v>200</v>
      </c>
      <c r="B105" s="18" t="s">
        <v>21</v>
      </c>
      <c r="C105" s="18" t="s">
        <v>11</v>
      </c>
      <c r="D105" s="19" t="s">
        <v>112</v>
      </c>
      <c r="E105" s="54" t="s">
        <v>201</v>
      </c>
      <c r="F105" s="39">
        <v>311.05</v>
      </c>
      <c r="G105" s="21"/>
      <c r="H105" s="21">
        <v>10134.3</v>
      </c>
      <c r="I105" s="21"/>
      <c r="J105" s="21">
        <v>10134.3</v>
      </c>
    </row>
    <row r="106" spans="1:10" ht="24">
      <c r="A106" s="17" t="s">
        <v>218</v>
      </c>
      <c r="B106" s="18" t="s">
        <v>21</v>
      </c>
      <c r="C106" s="18" t="s">
        <v>11</v>
      </c>
      <c r="D106" s="19" t="s">
        <v>112</v>
      </c>
      <c r="E106" s="54" t="s">
        <v>217</v>
      </c>
      <c r="F106" s="39">
        <f>12420.03+12000-24420</f>
        <v>0.029999999998835847</v>
      </c>
      <c r="G106" s="53"/>
      <c r="H106" s="21"/>
      <c r="I106" s="53"/>
      <c r="J106" s="21"/>
    </row>
    <row r="107" spans="1:10" ht="36">
      <c r="A107" s="17" t="s">
        <v>215</v>
      </c>
      <c r="B107" s="18" t="s">
        <v>21</v>
      </c>
      <c r="C107" s="18" t="s">
        <v>11</v>
      </c>
      <c r="D107" s="19" t="s">
        <v>112</v>
      </c>
      <c r="E107" s="56" t="s">
        <v>216</v>
      </c>
      <c r="F107" s="39">
        <v>74.3</v>
      </c>
      <c r="G107" s="53"/>
      <c r="H107" s="21"/>
      <c r="I107" s="53"/>
      <c r="J107" s="21"/>
    </row>
    <row r="108" spans="1:11" ht="15.75">
      <c r="A108" s="60"/>
      <c r="B108" s="61"/>
      <c r="C108" s="61"/>
      <c r="D108" s="62"/>
      <c r="E108" s="27" t="s">
        <v>13</v>
      </c>
      <c r="F108" s="41">
        <f>F18+F54</f>
        <v>1075392.64305</v>
      </c>
      <c r="G108" s="32"/>
      <c r="H108" s="28">
        <f>H17</f>
        <v>758077.3</v>
      </c>
      <c r="I108" s="32"/>
      <c r="J108" s="28">
        <f>J17</f>
        <v>801417</v>
      </c>
      <c r="K108" s="32"/>
    </row>
    <row r="109" spans="1:11" ht="15.75">
      <c r="A109" s="60"/>
      <c r="B109" s="61"/>
      <c r="C109" s="61"/>
      <c r="D109" s="62"/>
      <c r="E109" s="27" t="s">
        <v>14</v>
      </c>
      <c r="F109" s="41">
        <f>F108-F110</f>
        <v>-33381.156949999975</v>
      </c>
      <c r="G109" s="32"/>
      <c r="H109" s="28">
        <f>H110-H108</f>
        <v>0</v>
      </c>
      <c r="I109" s="32"/>
      <c r="J109" s="28">
        <f>J110-J108</f>
        <v>0</v>
      </c>
      <c r="K109" s="32"/>
    </row>
    <row r="110" spans="1:13" ht="15.75">
      <c r="A110" s="60"/>
      <c r="B110" s="61"/>
      <c r="C110" s="61"/>
      <c r="D110" s="62"/>
      <c r="E110" s="27" t="s">
        <v>15</v>
      </c>
      <c r="F110" s="41">
        <v>1108773.8</v>
      </c>
      <c r="G110" s="32"/>
      <c r="H110" s="28">
        <f>I17</f>
        <v>758077.3</v>
      </c>
      <c r="I110" s="32"/>
      <c r="J110" s="28">
        <f>K17</f>
        <v>801417</v>
      </c>
      <c r="K110" s="32"/>
      <c r="M110" s="55"/>
    </row>
    <row r="111" ht="12.75">
      <c r="F111" s="52"/>
    </row>
  </sheetData>
  <sheetProtection/>
  <mergeCells count="6">
    <mergeCell ref="A12:J12"/>
    <mergeCell ref="A110:D110"/>
    <mergeCell ref="A14:D14"/>
    <mergeCell ref="A108:D108"/>
    <mergeCell ref="A109:D109"/>
    <mergeCell ref="A4:F4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user46</cp:lastModifiedBy>
  <cp:lastPrinted>2012-10-22T06:01:12Z</cp:lastPrinted>
  <dcterms:created xsi:type="dcterms:W3CDTF">2007-08-17T09:14:07Z</dcterms:created>
  <dcterms:modified xsi:type="dcterms:W3CDTF">2021-10-05T12:34:09Z</dcterms:modified>
  <cp:category/>
  <cp:version/>
  <cp:contentType/>
  <cp:contentStatus/>
</cp:coreProperties>
</file>