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015" windowHeight="9825" activeTab="0"/>
  </bookViews>
  <sheets>
    <sheet name="Лист1" sheetId="1" r:id="rId1"/>
    <sheet name="v1bvyumsqh02d2hwuje5xik5uk" sheetId="2" state="hidden" r:id="rId2"/>
  </sheets>
  <definedNames>
    <definedName name="_xlnm._FilterDatabase" localSheetId="0" hidden="1">'Лист1'!$A$10:$F$862</definedName>
    <definedName name="bbi1iepey541b3erm5gspvzrtk">'v1bvyumsqh02d2hwuje5xik5uk'!$L$20:$O$20</definedName>
    <definedName name="eaho2ejrtdbq5dbiou1fruoidk">'v1bvyumsqh02d2hwuje5xik5uk'!$B$15</definedName>
    <definedName name="frupzostrx2engzlq5coj1izgc">'v1bvyumsqh02d2hwuje5xik5uk'!$C$21:$C$413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'v1bvyumsqh02d2hwuje5xik5uk'!$D$19:$H$19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'v1bvyumsqh02d2hwuje5xik5uk'!$K$21:$K$413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'Лист1'!$10:$10</definedName>
  </definedNames>
  <calcPr fullCalcOnLoad="1"/>
</workbook>
</file>

<file path=xl/comments2.xml><?xml version="1.0" encoding="utf-8"?>
<comments xmlns="http://schemas.openxmlformats.org/spreadsheetml/2006/main">
  <authors>
    <author>Sapfir</author>
    <author>Egene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<sst xmlns="http://schemas.openxmlformats.org/spreadsheetml/2006/main" count="4470" uniqueCount="753">
  <si>
    <t>Предоставление гарантий лицам, замещающим государственные должности Удмуртской Республики, в соответствии с Законом Удмуртской Республики от 18 июня 2002 года № 42-РЗ "О гарантиях деятельности лиц, замещающих государственные должности Удмуртской Республики"</t>
  </si>
  <si>
    <t>муниципального образования "Малопургинский район"</t>
  </si>
  <si>
    <t>Приложение № 2</t>
  </si>
  <si>
    <t>Республиканская целевая программа "Газификация Удмуртской Республики на 2010-2014 годы"</t>
  </si>
  <si>
    <t xml:space="preserve">0103 </t>
  </si>
  <si>
    <t>Субсидии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</t>
  </si>
  <si>
    <t>5210100</t>
  </si>
  <si>
    <t>5210116</t>
  </si>
  <si>
    <t>Субсидии на обеспечение первичных мер пожарной безопасности</t>
  </si>
  <si>
    <t>3150204</t>
  </si>
  <si>
    <t>Строительство и модернизация автомобильных дорог общего пользования регионального и межмуниципального значения за счет средств бюджета Удмуртской Республики</t>
  </si>
  <si>
    <t>5225200</t>
  </si>
  <si>
    <t>Республиканская целевая программа "Развитие системы государственного и муниципального управления земельными ресурсами и системы землеустройства на территории Удмуртской Республики на 2011-2015 годы"</t>
  </si>
  <si>
    <t>0980000</t>
  </si>
  <si>
    <t>0980100</t>
  </si>
  <si>
    <t>0980102</t>
  </si>
  <si>
    <t>0980200</t>
  </si>
  <si>
    <t>0980202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</si>
  <si>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</si>
  <si>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</si>
  <si>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3510582</t>
  </si>
  <si>
    <t>Подготовка к работе в осенне-зимний период</t>
  </si>
  <si>
    <t>5227500</t>
  </si>
  <si>
    <t>0923400</t>
  </si>
  <si>
    <t>Программа энергосбережения и повышения энергетической эффективности на период до 2020 года</t>
  </si>
  <si>
    <t>4209982</t>
  </si>
  <si>
    <t>4219982</t>
  </si>
  <si>
    <t>4330000</t>
  </si>
  <si>
    <t>4339900</t>
  </si>
  <si>
    <t>4339982</t>
  </si>
  <si>
    <t>4362100</t>
  </si>
  <si>
    <t>4529982</t>
  </si>
  <si>
    <t>5224300</t>
  </si>
  <si>
    <t>Республиканская целевая программа "Безопасность образовательного учреждения (2010-2014) годы"</t>
  </si>
  <si>
    <t>4409982</t>
  </si>
  <si>
    <t>4429982</t>
  </si>
  <si>
    <t>4709982</t>
  </si>
  <si>
    <t>4789982</t>
  </si>
  <si>
    <t>5080000</t>
  </si>
  <si>
    <t>5089900</t>
  </si>
  <si>
    <t>5089982</t>
  </si>
  <si>
    <t>Учреждения социального обслуживания населения</t>
  </si>
  <si>
    <t>5052102</t>
  </si>
  <si>
    <t>от 13.12.2012 года  № 8-4-65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</si>
  <si>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счёт средств бюджета Удмуртской Республики</t>
  </si>
  <si>
    <t xml:space="preserve">Дотации на выравнивание бюджетной обеспеченности субъектов Российской Федерации </t>
  </si>
  <si>
    <t>4850000</t>
  </si>
  <si>
    <t>Подготовка детских садов  к работе в осенне-зимний период за счет средств бюджета Удмуртской Республики</t>
  </si>
  <si>
    <t>Подготовка школ к работе  осенне-зимний период за счет средств бюджета Удмуртской Республики</t>
  </si>
  <si>
    <t>Специальные (коррекционные) учреждения</t>
  </si>
  <si>
    <t>Подготовка к осенне-зимнему периоду за счет средств бюджета Удмуртской Республики</t>
  </si>
  <si>
    <t>Модернизация региональных систем общего образования</t>
  </si>
  <si>
    <t>Подготовка к работе в осенне-зимний период за счет средств бюджета Удмуртской Республики</t>
  </si>
  <si>
    <t>Подготовка домов культуры к работе в осенне-зимний период за счет средств бюджета Удмуртской Республики</t>
  </si>
  <si>
    <t>Подготовка библиотек к работе в осенне-зимний период за счет средств бюджета Удмуртской Республики</t>
  </si>
  <si>
    <t>Подготовка больниц к работе в осенне-зимний период за счет средств бюджета Удмуртской Республики</t>
  </si>
  <si>
    <t>Подготовка объектов к осенне-зимнему периоду за счет средств бюджета Удмуртской Республики</t>
  </si>
  <si>
    <t>Реализация государственных функций в области здравоохранения</t>
  </si>
  <si>
    <t>4859700</t>
  </si>
  <si>
    <t>Мероприятия в области здравоохранения</t>
  </si>
  <si>
    <t>4859710</t>
  </si>
  <si>
    <t>Приобретение расходных материалов и медикаментов, используемых при проведении медицинских осмотров работников медицинских и образовательных учреждений, а также других лиц, привлекаемых для работы в учреждениях отдыха, оздоровления и занятости детей, подростков и молодёжи</t>
  </si>
  <si>
    <t>Выплаты приемной семье на содержание подопечных детей</t>
  </si>
  <si>
    <t>Оплата труда приемного родителя</t>
  </si>
  <si>
    <t>Выравнивание бюджетной обеспеченности поселений за счет субвенции по расчету и предоставлению дотаций поселениям за счет средств бюджета Удмуртской Республики</t>
  </si>
  <si>
    <t>Выравнивание бюджетной обеспеченности поселений за счет средств муниципального бюджета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</si>
  <si>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</si>
  <si>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</si>
  <si>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</si>
  <si>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</si>
  <si>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</si>
  <si>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Республиканская целевая программа "Энергосбережение и повышение энергетической эффективности в Удмуртской Республике на 2010-2014 годы и целевые установки до 2020 года"</t>
  </si>
  <si>
    <t>Исполнено на 01.10.2012 г.</t>
  </si>
  <si>
    <t>0020482</t>
  </si>
  <si>
    <t>240</t>
  </si>
  <si>
    <t>Иные закупки товаров, работ и услуг для государственных (муниципальных) нужд</t>
  </si>
  <si>
    <t>0105</t>
  </si>
  <si>
    <t>0014000</t>
  </si>
  <si>
    <t>Судебная система</t>
  </si>
  <si>
    <t>Мероприятия по отлову и содержанию безнадзорных животных</t>
  </si>
  <si>
    <t>об исполнении бюджета муниципального образования "Малопургинский район" за 9 месяцев 2012 года по разделам и подразделам, целевым статьям и видам расходов функциональной классификации расходов бюджетов Российской Федерации</t>
  </si>
  <si>
    <t>120</t>
  </si>
  <si>
    <t>Расходы на выплаты персоналу государственных органов</t>
  </si>
  <si>
    <t>830</t>
  </si>
  <si>
    <t>Исполнение судебных актов</t>
  </si>
  <si>
    <t>620</t>
  </si>
  <si>
    <t>320</t>
  </si>
  <si>
    <t>Социальные выплаты гражданам, кроме публичных нормативных социальных выплат</t>
  </si>
  <si>
    <t>520</t>
  </si>
  <si>
    <t>Субсидии</t>
  </si>
  <si>
    <t>410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</si>
  <si>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</si>
  <si>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310</t>
  </si>
  <si>
    <t>Публичные нормативные социальные выплаты гражданам</t>
  </si>
  <si>
    <t>Субсидии автономным учреждениям</t>
  </si>
  <si>
    <t>510</t>
  </si>
  <si>
    <t>к решению Совета депутатов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</si>
  <si>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</si>
  <si>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110</t>
  </si>
  <si>
    <t>Расходы на выплаты персоналу казённых учреждений</t>
  </si>
  <si>
    <t>3510580</t>
  </si>
  <si>
    <t>3510581</t>
  </si>
  <si>
    <t>Мероприятия в области коммунального хозяйства за счет средств бюджета муниципального района</t>
  </si>
  <si>
    <t>мероприятия в области коммунального хозяйства за счет средств бюджета Удмуртской Республики</t>
  </si>
  <si>
    <t>5210102</t>
  </si>
  <si>
    <t>Субсидии на благоустройство городских и сельских поселений</t>
  </si>
  <si>
    <t>610</t>
  </si>
  <si>
    <t>Субсидии бюджетным учреждениям</t>
  </si>
  <si>
    <t>4360115</t>
  </si>
  <si>
    <t>4360119</t>
  </si>
  <si>
    <t>4360120</t>
  </si>
  <si>
    <t>Расходы на подготовку образовательных учреждений к проведению лицензирования</t>
  </si>
  <si>
    <t>Субсидии на подготовку муниципальных учреждений к отопительному сезону</t>
  </si>
  <si>
    <t>Подготовка общеобразовательных учреждений к новому учебному году</t>
  </si>
  <si>
    <t>1006</t>
  </si>
  <si>
    <t>5089983</t>
  </si>
  <si>
    <t>5226200</t>
  </si>
  <si>
    <t xml:space="preserve">Субсидии бюджетным учреждениям </t>
  </si>
  <si>
    <t>Ведомственная целевая программа "Пожарная безопасность государственных учреждений, подведомственных Министерству социальной защиты населения Удмуртской Республики, территориальных органов Министерства социальной защиты населения Удмуртской Республики и муниципальных учреждений социального обслуживания в Удмуртской Республике на 2012-2014 годы"</t>
  </si>
  <si>
    <t>Другие вопросы в области социальной политики</t>
  </si>
  <si>
    <t>Расходы по софинансированию ведомственной целевой программы "Пожарная безопасность государственных учреждений, подведомственных Министерству социальной защиты населения Удмуртской Республики, территориальных органов Министерства социальной защиты населения Удмуртской Республики и муниципальных учреждений социального обслуживания в Удмуртской Республике на 2012-2014 годы" за счет средств бюджета муниципального района</t>
  </si>
  <si>
    <t>850</t>
  </si>
  <si>
    <t>Уплата налогов, сборов и  иных платежей</t>
  </si>
  <si>
    <t>6000600</t>
  </si>
  <si>
    <t>Полномочия центрального аппарата органов муниципального управления (подготовка к работе в осенне-зимний период за счет средств бюджета Удмуртской Республики)</t>
  </si>
  <si>
    <t>Лист1</t>
  </si>
  <si>
    <t>CalcsheetClient.Data</t>
  </si>
  <si>
    <t>[RowID]</t>
  </si>
  <si>
    <t>RowName</t>
  </si>
  <si>
    <t>{EC2669D2-8DC2-4EF2-B5FE-596EEDA49741}</t>
  </si>
  <si>
    <t>[Bookmark]</t>
  </si>
  <si>
    <t>CLS_S_144</t>
  </si>
  <si>
    <t/>
  </si>
  <si>
    <t>2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</si>
  <si>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</si>
  <si>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</si>
  <si>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</si>
  <si>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</si>
  <si>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</si>
  <si>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</si>
  <si>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{C7F2B6EA-857C-4621-9019-1EE13761E846}</t>
  </si>
  <si>
    <t>{BA9031DE-90DB-43AA-AE10-3A0C85FE8983}</t>
  </si>
  <si>
    <t>RG_13_2</t>
  </si>
  <si>
    <t>RG_13_1</t>
  </si>
  <si>
    <t>RG_13_3</t>
  </si>
  <si>
    <t>CLS_S_150</t>
  </si>
  <si>
    <t>CLS_F_FullBusinessCode_147</t>
  </si>
  <si>
    <t>CLS_S_147</t>
  </si>
  <si>
    <t>CLS_F_FullBusinessCode_145</t>
  </si>
  <si>
    <t>CLS_S_145</t>
  </si>
  <si>
    <t>CLS_F_FullBusinessCode_144</t>
  </si>
  <si>
    <t>{3D1E3186-04E5-40FC-AEFA-6D66FA37BFC1}</t>
  </si>
  <si>
    <t>2493</t>
  </si>
  <si>
    <t>1396=-1,1385=-1,1398=-1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</si>
  <si>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</si>
  <si>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</si>
  <si>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</si>
  <si>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</si>
  <si>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</si>
  <si>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</si>
  <si>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</si>
  <si>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</si>
  <si>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</si>
  <si>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</si>
  <si>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</si>
  <si>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</si>
  <si>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</si>
  <si>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</si>
  <si>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</si>
  <si>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</si>
  <si>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</si>
  <si>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</si>
  <si>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</si>
  <si>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</si>
  <si>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</si>
  <si>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</si>
  <si>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</si>
  <si>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</si>
  <si>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Субсидия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</t>
  </si>
  <si>
    <t>0920351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</si>
  <si>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</si>
  <si>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</si>
  <si>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</si>
  <si>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</si>
  <si>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Полномочия центрального аппарата органов муниципального управления</t>
  </si>
  <si>
    <t>0020480</t>
  </si>
  <si>
    <t>Иные выплаты  персоналу, за исключением фонда оплаты труда</t>
  </si>
  <si>
    <t>122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</si>
  <si>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</si>
  <si>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</si>
  <si>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</si>
  <si>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</si>
  <si>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</si>
  <si>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</si>
  <si>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>Предоставление мер социальной поддержки многодетным семьям и учёту (регистрации) многодетных семей</t>
  </si>
  <si>
    <t>5210209</t>
  </si>
  <si>
    <t>Создание и организация деятельности комиссий по делам несовершеннолетних и защите их прав</t>
  </si>
  <si>
    <t>5210210</t>
  </si>
  <si>
    <t>Осуществление отдельных государственных полномочий  в области архивного дела</t>
  </si>
  <si>
    <t>5210211</t>
  </si>
  <si>
    <t>Обеспечение предоставления гражданам субсидий на оплату жилого помещения и коммунальных услуг</t>
  </si>
  <si>
    <t>5210215</t>
  </si>
  <si>
    <t>Социальная поддержка детей-сирот и детей, оставшихся без попечения родителей</t>
  </si>
  <si>
    <t>5210218</t>
  </si>
  <si>
    <t>Опека и попечительство в отношении несовершеннолетних</t>
  </si>
  <si>
    <t>5210219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</si>
  <si>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</si>
  <si>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5210226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</si>
  <si>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</si>
  <si>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</si>
  <si>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</si>
  <si>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5210220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</si>
  <si>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</si>
  <si>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</si>
  <si>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</si>
  <si>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</si>
  <si>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</si>
  <si>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</si>
  <si>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</si>
  <si>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</si>
  <si>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</si>
  <si>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</si>
  <si>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</si>
  <si>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</si>
  <si>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</si>
  <si>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Проведение общерайонных мероприятий</t>
  </si>
  <si>
    <t>0920380</t>
  </si>
  <si>
    <t>Расходы на финансирование муниципального автономного учреждения "Многофункциональный центр по предоставлению государственных и муниципальных услуг с. Малая Пурга"</t>
  </si>
  <si>
    <t>0920384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</si>
  <si>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</si>
  <si>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</si>
  <si>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</si>
  <si>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</si>
  <si>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</si>
  <si>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</si>
  <si>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</si>
  <si>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</si>
  <si>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</si>
  <si>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</si>
  <si>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</si>
  <si>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</si>
  <si>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</si>
  <si>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</si>
  <si>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</si>
  <si>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</si>
  <si>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</si>
  <si>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</si>
  <si>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</si>
  <si>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</si>
  <si>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</si>
  <si>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</si>
  <si>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первичных мер пожарной безопасности</t>
  </si>
  <si>
    <t>2470080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</si>
  <si>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</si>
  <si>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</si>
  <si>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</si>
  <si>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</si>
  <si>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</si>
  <si>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</si>
  <si>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сельского хозяйства</t>
  </si>
  <si>
    <t>2600000</t>
  </si>
  <si>
    <t>Мероприятия в области сельскохозяйственного производства</t>
  </si>
  <si>
    <t>2600400</t>
  </si>
  <si>
    <t>Мероприятия в области сельскохозяйственного производства за счет средств муниципального бюджета</t>
  </si>
  <si>
    <t>2600480</t>
  </si>
  <si>
    <t>Целевые программы муниципальных образований</t>
  </si>
  <si>
    <t>7950000</t>
  </si>
  <si>
    <t>7951200</t>
  </si>
  <si>
    <t>7951300</t>
  </si>
  <si>
    <t>Дорожное хозяйство (дорожные фонды)</t>
  </si>
  <si>
    <t>0409</t>
  </si>
  <si>
    <t>Дорожное хозяйство</t>
  </si>
  <si>
    <t>3150000</t>
  </si>
  <si>
    <t>Поддержка дорожного хозяйства</t>
  </si>
  <si>
    <t>3150200</t>
  </si>
  <si>
    <t>3150201</t>
  </si>
  <si>
    <t>Муниципальная целевая программа "Приведение в нормативное состояние сельских автомобильных дорог в муниципальном образовании "Малопургинский район" на 2009 - 2013 годы</t>
  </si>
  <si>
    <t>7950500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</si>
  <si>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</si>
  <si>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</si>
  <si>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</si>
  <si>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</si>
  <si>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Мероприятия в области строительства, архитектуры и градостроительства за счёт средств муниципального бюджета</t>
  </si>
  <si>
    <t>3380080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</si>
  <si>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</si>
  <si>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</si>
  <si>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</si>
  <si>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</si>
  <si>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</si>
  <si>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</si>
  <si>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</si>
  <si>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</si>
  <si>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</si>
  <si>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</si>
  <si>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</si>
  <si>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</si>
  <si>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</si>
  <si>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</si>
  <si>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Обеспечение деятельности за счет средств муниципального бюджета</t>
  </si>
  <si>
    <t>4209980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</si>
  <si>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</si>
  <si>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</si>
  <si>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Районная целевая программа "Детское и школьное питание на 2010 - 2014 годы"</t>
  </si>
  <si>
    <t>7950200</t>
  </si>
  <si>
    <t>Общее образование</t>
  </si>
  <si>
    <t>0702</t>
  </si>
  <si>
    <t>Школы-детские сады, школы начальные, неполные средние и средние</t>
  </si>
  <si>
    <t>4210000</t>
  </si>
  <si>
    <t>4219900</t>
  </si>
  <si>
    <t>4219980</t>
  </si>
  <si>
    <t>112</t>
  </si>
  <si>
    <t>Учреждения по внешкольной работе с детьми</t>
  </si>
  <si>
    <t>4230000</t>
  </si>
  <si>
    <t>4239900</t>
  </si>
  <si>
    <t>4239980</t>
  </si>
  <si>
    <t>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</si>
  <si>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5210201</t>
  </si>
  <si>
    <t>111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</si>
  <si>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</si>
  <si>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5210207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</si>
  <si>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</si>
  <si>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</si>
  <si>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</si>
  <si>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</si>
  <si>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Профессиональная подготовка, 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</si>
  <si>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</si>
  <si>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</si>
  <si>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</si>
  <si>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4299900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</si>
  <si>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</si>
  <si>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</si>
  <si>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</si>
  <si>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</si>
  <si>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</si>
  <si>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Содержание учреждений, ведущих работу с детьми и молодёжью за счёт средств муниципального бюджета</t>
  </si>
  <si>
    <t>4319980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</si>
  <si>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</si>
  <si>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</si>
  <si>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</si>
  <si>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</si>
  <si>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муниципального бюджета</t>
  </si>
  <si>
    <t>4320280</t>
  </si>
  <si>
    <t>Муниципальная целевая программа "Молодежь Малопургинского района"</t>
  </si>
  <si>
    <t>7950400</t>
  </si>
  <si>
    <t>Другие вопросы в области образования</t>
  </si>
  <si>
    <t>0709</t>
  </si>
  <si>
    <t>Мероприятия в области образования</t>
  </si>
  <si>
    <t>4360000</t>
  </si>
  <si>
    <t>Государственная поддержка в сфере образования</t>
  </si>
  <si>
    <t>4360100</t>
  </si>
  <si>
    <t>Расходы на обучение детей -сирот и детей, оставшихся без попечения родителей, на подготовительных курсах</t>
  </si>
  <si>
    <t>4360109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</si>
  <si>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</si>
  <si>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</si>
  <si>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</si>
  <si>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 дошкольного образования</t>
  </si>
  <si>
    <t>5210227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</si>
  <si>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</si>
  <si>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</si>
  <si>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</si>
  <si>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</si>
  <si>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</si>
  <si>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</si>
  <si>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</si>
  <si>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4409980</t>
  </si>
  <si>
    <t>Музеи и постоянные выставки</t>
  </si>
  <si>
    <t>4410000</t>
  </si>
  <si>
    <t>4419900</t>
  </si>
  <si>
    <t>4419980</t>
  </si>
  <si>
    <t>Библиотеки</t>
  </si>
  <si>
    <t>4420000</t>
  </si>
  <si>
    <t>4429900</t>
  </si>
  <si>
    <t>4429980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</si>
  <si>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</si>
  <si>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</si>
  <si>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</si>
  <si>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</si>
  <si>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2010-2012 годы"</t>
  </si>
  <si>
    <t>7951100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</si>
  <si>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</si>
  <si>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</si>
  <si>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</si>
  <si>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</si>
  <si>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</si>
  <si>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</si>
  <si>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</si>
  <si>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</si>
  <si>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</si>
  <si>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Обеспечение деятельности за счет субвенции на организацию оказания медицинской помощи на территории муниципального образования в соответствии с Территориальной программой государственный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РФ федеральным органом исполнительной власти)</t>
  </si>
  <si>
    <t>4709980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</si>
  <si>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</si>
  <si>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</si>
  <si>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</si>
  <si>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</si>
  <si>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</si>
  <si>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4719980</t>
  </si>
  <si>
    <t>Фельдшерско-акушерские пункты</t>
  </si>
  <si>
    <t>4780000</t>
  </si>
  <si>
    <t>4789900</t>
  </si>
  <si>
    <t>4789980</t>
  </si>
  <si>
    <t>Осуществление отдельных государственных полномочий Удмуртской Республики по социальной поддержке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</si>
  <si>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5210222</t>
  </si>
  <si>
    <t>Муниципальная целевая программа "Онкология" муниципального образования "Малопургинский район" на 2010-2012 годы</t>
  </si>
  <si>
    <t>7950700</t>
  </si>
  <si>
    <t>Муниципальная целевая программа "Природно-очаговые инфекции" муниципального образования "Малопургинский район" на 2010-2012 годы</t>
  </si>
  <si>
    <t>7950800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</si>
  <si>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</si>
  <si>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</si>
  <si>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2010-2012 годы"</t>
  </si>
  <si>
    <t>7951000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</si>
  <si>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</si>
  <si>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</si>
  <si>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</si>
  <si>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</si>
  <si>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</si>
  <si>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</si>
  <si>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</si>
  <si>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</si>
  <si>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</si>
  <si>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</si>
  <si>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</si>
  <si>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</si>
  <si>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</si>
  <si>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1002</t>
  </si>
  <si>
    <t>5210202</t>
  </si>
  <si>
    <t>Социальное обеспечение населения</t>
  </si>
  <si>
    <t>1003</t>
  </si>
  <si>
    <t>Социальная помощь</t>
  </si>
  <si>
    <t>5050000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</si>
  <si>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</si>
  <si>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</si>
  <si>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Федеральными законами от 12.01.1995г. № 5-ФЗ «О ветеранах» и от 24.11.1995г.  №181-ФЗ «О социальной защите инвалидов в Российской Федерации»</t>
  </si>
  <si>
    <t>5053402</t>
  </si>
  <si>
    <t>Субсидии гражданам на приобретение жилья</t>
  </si>
  <si>
    <t>322</t>
  </si>
  <si>
    <t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 Об обеспечении жильем ветеранов Великой Отечественной войны 1941-1945 годов"</t>
  </si>
  <si>
    <t>5053401</t>
  </si>
  <si>
    <t>Предоставление гражданам субсидий на оплату жилого помещения  и коммунальных услуг</t>
  </si>
  <si>
    <t>5054800</t>
  </si>
  <si>
    <t>Меры социальной поддержки населения по публичным нормативным обязательствам</t>
  </si>
  <si>
    <t>314</t>
  </si>
  <si>
    <t>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</si>
  <si>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5210224</t>
  </si>
  <si>
    <t>Охрана семьи и детства</t>
  </si>
  <si>
    <t>1004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</si>
  <si>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</si>
  <si>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</si>
  <si>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</si>
  <si>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</si>
  <si>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Иные безвозмездные и безвозвратные перечисления</t>
  </si>
  <si>
    <t>5200000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</si>
  <si>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</si>
  <si>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</si>
  <si>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 и  приемной семье, а также вознаграждение, причитающееся приемному родителю</t>
  </si>
  <si>
    <t>5201300</t>
  </si>
  <si>
    <t>Материальное обеспечение приемной семьи</t>
  </si>
  <si>
    <t>5201310</t>
  </si>
  <si>
    <t>Пособия и компенсации по публичным нормативным обязательствам</t>
  </si>
  <si>
    <t>5201311</t>
  </si>
  <si>
    <t>313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</si>
  <si>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</si>
  <si>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</si>
  <si>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</si>
  <si>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</si>
  <si>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</si>
  <si>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</si>
  <si>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</si>
  <si>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</si>
  <si>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</si>
  <si>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</si>
  <si>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</si>
  <si>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</si>
  <si>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</si>
  <si>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</si>
  <si>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</si>
  <si>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</t>
  </si>
  <si>
    <t>4560000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</si>
  <si>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</si>
  <si>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</si>
  <si>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</si>
  <si>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</si>
  <si>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</si>
  <si>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</si>
  <si>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</si>
  <si>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</si>
  <si>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</si>
  <si>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</si>
  <si>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</si>
  <si>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</si>
  <si>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</si>
  <si>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</si>
  <si>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</si>
  <si>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</si>
  <si>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</si>
  <si>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</si>
  <si>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</si>
  <si>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</si>
  <si>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</si>
  <si>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5160131</t>
  </si>
  <si>
    <t>511</t>
  </si>
  <si>
    <t>5160132</t>
  </si>
  <si>
    <t>Прочие межбюджетные трансферты  общего характера</t>
  </si>
  <si>
    <t>1403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</si>
  <si>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</si>
  <si>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</si>
  <si>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01</t>
  </si>
  <si>
    <t>002</t>
  </si>
  <si>
    <t>00202</t>
  </si>
  <si>
    <t>00203</t>
  </si>
  <si>
    <t>00C</t>
  </si>
  <si>
    <t>00C01</t>
  </si>
  <si>
    <t>00C010Z</t>
  </si>
  <si>
    <t>0020302</t>
  </si>
  <si>
    <t>00205</t>
  </si>
  <si>
    <t>036</t>
  </si>
  <si>
    <t>03602</t>
  </si>
  <si>
    <t>0360207</t>
  </si>
  <si>
    <t>0360208</t>
  </si>
  <si>
    <t>0360209</t>
  </si>
  <si>
    <t>036020D</t>
  </si>
  <si>
    <t>036020G</t>
  </si>
  <si>
    <t>036020I</t>
  </si>
  <si>
    <t>036020M</t>
  </si>
  <si>
    <t>0020309</t>
  </si>
  <si>
    <t>036020H</t>
  </si>
  <si>
    <t>008</t>
  </si>
  <si>
    <t>00802</t>
  </si>
  <si>
    <t>87</t>
  </si>
  <si>
    <t>001</t>
  </si>
  <si>
    <t>00106</t>
  </si>
  <si>
    <t>00C0101</t>
  </si>
  <si>
    <t>00C010Y</t>
  </si>
  <si>
    <t>02</t>
  </si>
  <si>
    <t>00104</t>
  </si>
  <si>
    <t>53</t>
  </si>
  <si>
    <t>03</t>
  </si>
  <si>
    <t>00J</t>
  </si>
  <si>
    <t>00J01</t>
  </si>
  <si>
    <t>00L</t>
  </si>
  <si>
    <t>00L02</t>
  </si>
  <si>
    <t>88</t>
  </si>
  <si>
    <t>04</t>
  </si>
  <si>
    <t>00O</t>
  </si>
  <si>
    <t>00O03</t>
  </si>
  <si>
    <t>00O0301</t>
  </si>
  <si>
    <t>03B</t>
  </si>
  <si>
    <t>03B0C</t>
  </si>
  <si>
    <t>03B0D</t>
  </si>
  <si>
    <t>016</t>
  </si>
  <si>
    <t>01602</t>
  </si>
  <si>
    <t>0160201</t>
  </si>
  <si>
    <t>03B05</t>
  </si>
  <si>
    <t>01A</t>
  </si>
  <si>
    <t>01A01</t>
  </si>
  <si>
    <t>05</t>
  </si>
  <si>
    <t>03H</t>
  </si>
  <si>
    <t>03H02</t>
  </si>
  <si>
    <t>03H0202</t>
  </si>
  <si>
    <t>07</t>
  </si>
  <si>
    <t>01J</t>
  </si>
  <si>
    <t>01J01</t>
  </si>
  <si>
    <t>01J0101</t>
  </si>
  <si>
    <t>03B02</t>
  </si>
  <si>
    <t>01K</t>
  </si>
  <si>
    <t>01K01</t>
  </si>
  <si>
    <t>01K0102</t>
  </si>
  <si>
    <t>01M</t>
  </si>
  <si>
    <t>01M01</t>
  </si>
  <si>
    <t>01M0101</t>
  </si>
  <si>
    <t>0360201</t>
  </si>
  <si>
    <t>0360206</t>
  </si>
  <si>
    <t>03B03</t>
  </si>
  <si>
    <t>01S</t>
  </si>
  <si>
    <t>01S02</t>
  </si>
  <si>
    <t>01U</t>
  </si>
  <si>
    <t>01U02</t>
  </si>
  <si>
    <t>01U0201</t>
  </si>
  <si>
    <t>01V</t>
  </si>
  <si>
    <t>01V02</t>
  </si>
  <si>
    <t>01V0201</t>
  </si>
  <si>
    <t>03B04</t>
  </si>
  <si>
    <t>01Y</t>
  </si>
  <si>
    <t>01Y01</t>
  </si>
  <si>
    <t>01Y0109</t>
  </si>
  <si>
    <t>025</t>
  </si>
  <si>
    <t>02501</t>
  </si>
  <si>
    <t>036020O</t>
  </si>
  <si>
    <t>08</t>
  </si>
  <si>
    <t>01Z</t>
  </si>
  <si>
    <t>01Z01</t>
  </si>
  <si>
    <t>01Z0101</t>
  </si>
  <si>
    <t>020</t>
  </si>
  <si>
    <t>02001</t>
  </si>
  <si>
    <t>0200101</t>
  </si>
  <si>
    <t>021</t>
  </si>
  <si>
    <t>02101</t>
  </si>
  <si>
    <t>0210101</t>
  </si>
  <si>
    <t>023</t>
  </si>
  <si>
    <t>02303</t>
  </si>
  <si>
    <t>03B0B</t>
  </si>
  <si>
    <t>09</t>
  </si>
  <si>
    <t>02C</t>
  </si>
  <si>
    <t>02C02</t>
  </si>
  <si>
    <t>02C0201</t>
  </si>
  <si>
    <t>02D</t>
  </si>
  <si>
    <t>02D01</t>
  </si>
  <si>
    <t>02D0102</t>
  </si>
  <si>
    <t>02K</t>
  </si>
  <si>
    <t>02K01</t>
  </si>
  <si>
    <t>02K0101</t>
  </si>
  <si>
    <t>036020J</t>
  </si>
  <si>
    <t>03B07</t>
  </si>
  <si>
    <t>03B08</t>
  </si>
  <si>
    <t>03B09</t>
  </si>
  <si>
    <t>03B0A</t>
  </si>
  <si>
    <t>10</t>
  </si>
  <si>
    <t>02R</t>
  </si>
  <si>
    <t>02R01</t>
  </si>
  <si>
    <t>0360202</t>
  </si>
  <si>
    <t>02U</t>
  </si>
  <si>
    <t>02U0A</t>
  </si>
  <si>
    <t>02U0A01</t>
  </si>
  <si>
    <t>02U0A02</t>
  </si>
  <si>
    <t>02U0H</t>
  </si>
  <si>
    <t>036020K</t>
  </si>
  <si>
    <t>02U01</t>
  </si>
  <si>
    <t>02U0101</t>
  </si>
  <si>
    <t>02U0B</t>
  </si>
  <si>
    <t>035</t>
  </si>
  <si>
    <t>03508</t>
  </si>
  <si>
    <t>0350B</t>
  </si>
  <si>
    <t>0350B01</t>
  </si>
  <si>
    <t>0350B011</t>
  </si>
  <si>
    <t>0350B012</t>
  </si>
  <si>
    <t>0350B02</t>
  </si>
  <si>
    <t>11</t>
  </si>
  <si>
    <t>02Y</t>
  </si>
  <si>
    <t>02Y01</t>
  </si>
  <si>
    <t>12</t>
  </si>
  <si>
    <t>028</t>
  </si>
  <si>
    <t>13</t>
  </si>
  <si>
    <t>007</t>
  </si>
  <si>
    <t>00702</t>
  </si>
  <si>
    <t>73</t>
  </si>
  <si>
    <t>14</t>
  </si>
  <si>
    <t>032</t>
  </si>
  <si>
    <t>03201</t>
  </si>
  <si>
    <t>0320103</t>
  </si>
  <si>
    <t>03201031</t>
  </si>
  <si>
    <t>03201032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</si>
  <si>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</si>
  <si>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</si>
  <si>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1020000</t>
  </si>
  <si>
    <t>1020200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</si>
  <si>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</si>
  <si>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</si>
  <si>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2180300</t>
  </si>
  <si>
    <t>2180381</t>
  </si>
  <si>
    <t>360</t>
  </si>
  <si>
    <t>2180382</t>
  </si>
  <si>
    <t>323</t>
  </si>
  <si>
    <t>2180383</t>
  </si>
  <si>
    <t>2180384</t>
  </si>
  <si>
    <t>2180385</t>
  </si>
  <si>
    <t>2180386</t>
  </si>
  <si>
    <t>2180387</t>
  </si>
  <si>
    <t>Мероприятия по ликвидации последствий чрезвычайной ситуации, возникшей в ночь со 2-го на 3-е июня в Удмуртской Республике</t>
  </si>
  <si>
    <t>Иные выплаты населению</t>
  </si>
  <si>
    <t>Приобретение товаров, работ, услуг в пользу граждан</t>
  </si>
  <si>
    <t>Мероприятия по ликвидации чрезвычайной ситуации (Компенсация расходов по аварийно-спасательным работам и услугам по временному размещению граждан при ликвидации чрезвычайной ситуации)</t>
  </si>
  <si>
    <t>Мероприятий по ликвидации чрезвычайной ситуации (восстановление и строительство объектов инфраструктуры)</t>
  </si>
  <si>
    <t>Закупка товаров, работ, услуг в сфере информационно-коммуникационных технологий</t>
  </si>
  <si>
    <t>5220000</t>
  </si>
  <si>
    <t>5220900</t>
  </si>
  <si>
    <t>Региональные целевые программы</t>
  </si>
  <si>
    <t>Республиканская целевая программа "Развитие автомобильных дорог в Удмуртской Республике (2010-2015 годы)"</t>
  </si>
  <si>
    <t>411</t>
  </si>
  <si>
    <t>0502</t>
  </si>
  <si>
    <t>5222200</t>
  </si>
  <si>
    <t>0503</t>
  </si>
  <si>
    <t>6000000</t>
  </si>
  <si>
    <t>6000100</t>
  </si>
  <si>
    <t>6000181</t>
  </si>
  <si>
    <t>540</t>
  </si>
  <si>
    <t>Коммунальное хозяйство</t>
  </si>
  <si>
    <t xml:space="preserve">Региональные целевые программы 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</si>
  <si>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</si>
  <si>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Благоустройство</t>
  </si>
  <si>
    <t xml:space="preserve">Уличное освещение </t>
  </si>
  <si>
    <t>Уличное освещение за счет средств бюджета Удмуртской Республики</t>
  </si>
  <si>
    <t>Иные межбюджетные трансферты</t>
  </si>
  <si>
    <t>4239982</t>
  </si>
  <si>
    <t>612</t>
  </si>
  <si>
    <t>Подготовка учреждений дополнительного образования к работе в осенне-зимний период за счет средств бюджета Удмуртской Республики</t>
  </si>
  <si>
    <t>5200900</t>
  </si>
  <si>
    <t>Ежемесячное денежное вознаграждение за классное руководство</t>
  </si>
  <si>
    <t>Субсидии бюджетным учреждениям на иные цели</t>
  </si>
  <si>
    <t>5224400</t>
  </si>
  <si>
    <t>Республиканская целевая программа "Детское и школьное питание" на 2010-2014 годы</t>
  </si>
  <si>
    <t>5201800</t>
  </si>
  <si>
    <t>5058600</t>
  </si>
  <si>
    <t>5058680</t>
  </si>
  <si>
    <t>5058681</t>
  </si>
  <si>
    <t>Оказание других видов социальной помощи</t>
  </si>
  <si>
    <t>1101</t>
  </si>
  <si>
    <t>Физическая культура</t>
  </si>
  <si>
    <t>1402</t>
  </si>
  <si>
    <t>5170000</t>
  </si>
  <si>
    <t>5170800</t>
  </si>
  <si>
    <t>512</t>
  </si>
  <si>
    <t>Иные дотации</t>
  </si>
  <si>
    <t>Дотации</t>
  </si>
  <si>
    <t>Дотации для стимулирования развития муниципальных образований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</si>
  <si>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</si>
  <si>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Мероприятия по ликвидации чрезвычайной ситуации - оказание материальной помощи в связи с утратой имущества гражданам (за утрату имущества граждан в жилых помещениях, хозяйственные постройки, восстановление садоогородных участков, незавершенные строительством жилые дома, не используемые гражданами в качестве жилых помещений для постоянного проживания)</t>
  </si>
  <si>
    <t>Мероприятия по ликвидации чрезвычайной ситуации (компенсационная выплата на восстановление жилого помещения собственными силами собственников (правообладателей) объектов жилищного фонда, восстановительные работы на объекте жилищного фонда с привлечением подрядных организаций, приобретение строительных материалов на восстановительные работы объектов жилищного фонда)</t>
  </si>
  <si>
    <t>Мероприятия по ликвидации чрезвычайной ситуации (проектные и изыскательские работы, подготовка заключений организациями, подготовка сметной документации, подготовка документации, обосновывающей размер выплаты материальной помощи в связи с утратой имущества гражданами, осуществление технического надзора, аренда транспорта и иные мероприятия, связанные с ликвидацией чрезвычайной ситуации)</t>
  </si>
  <si>
    <t>Выплаты на завершение восстановительных работ по ликвидации последствий чрезвычайной ситуации на объектах жилого фонда (за исключением общего имущества многоквартирных домов)</t>
  </si>
  <si>
    <t>Муниципальная целевая программа "Поддержка семеноводства сельскохозяйственных предприятий" (2012 - 2015 гг..)</t>
  </si>
  <si>
    <t>Муниципальная целевая программа "Развитие молочного скотоводства и увеличения производства молока в муниципальном образовании "Малопургинский район" (2012 - 2015 гг..)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</si>
  <si>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</si>
  <si>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Денежные выплаты медицинскому персоналу фельдшерско-акушерских пунктов, врачам, фельдшерам, медицинским сестрам скорой медицинской помощи</t>
  </si>
  <si>
    <t>Оказание других видов социальной помощи за счет средств бюджета муниципального образования</t>
  </si>
  <si>
    <t>Оказание других видов социальной помощи за счет средств резервного фонда Президента Удмуртской Республики</t>
  </si>
  <si>
    <t>Отчет</t>
  </si>
  <si>
    <t>Уточненный план на 2012 г.</t>
  </si>
  <si>
    <t>Иные выплаты персоналу, за исключением фонда оплаты труда</t>
  </si>
  <si>
    <t>3150100</t>
  </si>
  <si>
    <t>3150102</t>
  </si>
  <si>
    <t>Содержание и управление дорожным хозяйством</t>
  </si>
  <si>
    <t>Ремонт и содержание автомобильных дорог общего пользования регионального и межмуниципального значения</t>
  </si>
  <si>
    <t>Строительство и модернизация автомобильных дорог общего пользования регионального и межмуниципального значения</t>
  </si>
  <si>
    <t>3510500</t>
  </si>
  <si>
    <t>3510000</t>
  </si>
  <si>
    <t>Поддержка коммунального хозяйства</t>
  </si>
  <si>
    <t>Мероприятия в области коммунального хозяйства</t>
  </si>
  <si>
    <t>5227600</t>
  </si>
  <si>
    <t>Республиканская целевая программа "Организация отдыха, оздоровления и занятости детей, подростков и молодежи в Удмуртской Республике (2011-2015 годы)"</t>
  </si>
  <si>
    <t>0960000</t>
  </si>
  <si>
    <t>0961100</t>
  </si>
  <si>
    <t>0963100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</si>
  <si>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</si>
  <si>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Удмуртской Республики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</si>
  <si>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Федерального Фонда обязательного медицинского страхования</t>
  </si>
  <si>
    <t>5140000</t>
  </si>
  <si>
    <t>5140100</t>
  </si>
  <si>
    <t>5140102</t>
  </si>
  <si>
    <t>Мероприятия в области социальной политики</t>
  </si>
  <si>
    <t>Реализация государственной функций в области социальной политики</t>
  </si>
  <si>
    <t>1105</t>
  </si>
  <si>
    <t>5226900</t>
  </si>
  <si>
    <t>Другие вопросы в области физической культуры и спорта</t>
  </si>
  <si>
    <t>Республиканская целевая программа "Формирование здорового образа жизни, развитие физической культуры и спорта в Удмуртской Республике на 2010-2014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</si>
</sst>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Times New Roman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1" applyNumberFormat="0" applyAlignment="0" applyProtection="0"/>
    <xf numFmtId="0" fontId="12" fillId="19" borderId="2" applyNumberFormat="0" applyAlignment="0" applyProtection="0"/>
    <xf numFmtId="0" fontId="13" fillId="19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11" xfId="0" applyNumberFormat="1" applyFont="1" applyFill="1" applyBorder="1" applyAlignment="1" applyProtection="1">
      <alignment shrinkToFit="1"/>
      <protection locked="0"/>
    </xf>
    <xf numFmtId="164" fontId="4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0" fillId="0" borderId="10" xfId="0" applyNumberFormat="1" applyFont="1" applyFill="1" applyBorder="1" applyAlignment="1" applyProtection="1">
      <alignment shrinkToFit="1"/>
      <protection locked="0"/>
    </xf>
    <xf numFmtId="164" fontId="2" fillId="0" borderId="10" xfId="0" applyNumberFormat="1" applyFont="1" applyFill="1" applyBorder="1" applyAlignment="1">
      <alignment shrinkToFit="1"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horizontal="center" vertical="center" textRotation="90" wrapText="1"/>
    </xf>
    <xf numFmtId="164" fontId="0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 applyProtection="1">
      <alignment shrinkToFit="1"/>
      <protection locked="0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 quotePrefix="1">
      <alignment wrapText="1"/>
    </xf>
    <xf numFmtId="2" fontId="2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wrapText="1"/>
    </xf>
    <xf numFmtId="2" fontId="0" fillId="0" borderId="10" xfId="0" applyNumberFormat="1" applyFont="1" applyFill="1" applyBorder="1" applyAlignment="1" quotePrefix="1">
      <alignment wrapText="1"/>
    </xf>
    <xf numFmtId="2" fontId="2" fillId="0" borderId="10" xfId="0" applyNumberFormat="1" applyFont="1" applyFill="1" applyBorder="1" applyAlignment="1" quotePrefix="1">
      <alignment wrapText="1"/>
    </xf>
    <xf numFmtId="2" fontId="2" fillId="0" borderId="10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62"/>
  <sheetViews>
    <sheetView tabSelected="1" zoomScalePageLayoutView="0" workbookViewId="0" topLeftCell="A2">
      <selection activeCell="J6" sqref="J6"/>
    </sheetView>
  </sheetViews>
  <sheetFormatPr defaultColWidth="9.33203125" defaultRowHeight="12.75"/>
  <cols>
    <col min="1" max="1" width="52" style="44" customWidth="1"/>
    <col min="2" max="2" width="6.83203125" style="1" customWidth="1"/>
    <col min="3" max="3" width="9.33203125" style="1" customWidth="1"/>
    <col min="4" max="4" width="4.5" style="1" customWidth="1"/>
    <col min="5" max="5" width="11" style="16" customWidth="1"/>
    <col min="6" max="6" width="11" style="15" customWidth="1"/>
  </cols>
  <sheetData>
    <row r="1" spans="1:6" s="3" customFormat="1" ht="14.25" customHeight="1" hidden="1">
      <c r="A1" s="36"/>
      <c r="B1" s="5"/>
      <c r="C1" s="7"/>
      <c r="D1" s="7"/>
      <c r="E1" s="13"/>
      <c r="F1" s="14"/>
    </row>
    <row r="2" spans="1:6" s="3" customFormat="1" ht="14.25" customHeight="1">
      <c r="A2" s="37"/>
      <c r="B2" s="27"/>
      <c r="C2" s="27"/>
      <c r="D2" s="27"/>
      <c r="E2" s="28"/>
      <c r="F2" s="25" t="s">
        <v>2</v>
      </c>
    </row>
    <row r="3" spans="1:6" s="3" customFormat="1" ht="14.25" customHeight="1">
      <c r="A3" s="37"/>
      <c r="B3" s="27"/>
      <c r="C3" s="27"/>
      <c r="D3" s="27"/>
      <c r="E3" s="28"/>
      <c r="F3" s="25" t="s">
        <v>96</v>
      </c>
    </row>
    <row r="4" spans="1:6" s="3" customFormat="1" ht="14.25" customHeight="1">
      <c r="A4" s="37"/>
      <c r="B4" s="27"/>
      <c r="C4" s="27"/>
      <c r="D4" s="27"/>
      <c r="E4" s="28"/>
      <c r="F4" s="25" t="s">
        <v>1</v>
      </c>
    </row>
    <row r="5" spans="1:6" s="3" customFormat="1" ht="14.25" customHeight="1">
      <c r="A5" s="37"/>
      <c r="B5" s="27"/>
      <c r="C5" s="27"/>
      <c r="D5" s="27"/>
      <c r="E5" s="28"/>
      <c r="F5" s="26" t="s">
        <v>43</v>
      </c>
    </row>
    <row r="6" spans="1:6" s="3" customFormat="1" ht="14.25" customHeight="1">
      <c r="A6" s="37"/>
      <c r="B6" s="27"/>
      <c r="C6" s="27"/>
      <c r="D6" s="27"/>
      <c r="E6" s="28"/>
      <c r="F6" s="14"/>
    </row>
    <row r="7" spans="1:6" s="3" customFormat="1" ht="14.25" customHeight="1">
      <c r="A7" s="48" t="s">
        <v>724</v>
      </c>
      <c r="B7" s="48"/>
      <c r="C7" s="48"/>
      <c r="D7" s="48"/>
      <c r="E7" s="48"/>
      <c r="F7" s="48"/>
    </row>
    <row r="8" spans="1:6" ht="58.5" customHeight="1">
      <c r="A8" s="49" t="s">
        <v>80</v>
      </c>
      <c r="B8" s="49"/>
      <c r="C8" s="49"/>
      <c r="D8" s="49"/>
      <c r="E8" s="49"/>
      <c r="F8" s="49"/>
    </row>
    <row r="9" spans="1:6" ht="12.75" customHeight="1">
      <c r="A9" s="38"/>
      <c r="B9" s="4"/>
      <c r="C9" s="4"/>
      <c r="D9" s="4"/>
      <c r="F9" s="17" t="s">
        <v>134</v>
      </c>
    </row>
    <row r="10" spans="1:6" s="9" customFormat="1" ht="80.25" customHeight="1">
      <c r="A10" s="39" t="s">
        <v>135</v>
      </c>
      <c r="B10" s="8" t="s">
        <v>136</v>
      </c>
      <c r="C10" s="8" t="s">
        <v>137</v>
      </c>
      <c r="D10" s="8" t="s">
        <v>138</v>
      </c>
      <c r="E10" s="21" t="s">
        <v>725</v>
      </c>
      <c r="F10" s="22" t="s">
        <v>72</v>
      </c>
    </row>
    <row r="11" spans="1:6" s="10" customFormat="1" ht="12.75">
      <c r="A11" s="35" t="s">
        <v>154</v>
      </c>
      <c r="B11" s="6" t="s">
        <v>155</v>
      </c>
      <c r="C11" s="6" t="s">
        <v>132</v>
      </c>
      <c r="D11" s="6" t="s">
        <v>132</v>
      </c>
      <c r="E11" s="18">
        <f>E12+E17+E33+E113+E134+E138+E108</f>
        <v>49058.9</v>
      </c>
      <c r="F11" s="18">
        <f>F12+F17+F33+F113+F134+F138</f>
        <v>38438.4</v>
      </c>
    </row>
    <row r="12" spans="1:6" s="10" customFormat="1" ht="38.25">
      <c r="A12" s="35" t="s">
        <v>156</v>
      </c>
      <c r="B12" s="6" t="s">
        <v>157</v>
      </c>
      <c r="C12" s="6" t="s">
        <v>132</v>
      </c>
      <c r="D12" s="6" t="s">
        <v>132</v>
      </c>
      <c r="E12" s="18">
        <f aca="true" t="shared" si="0" ref="E12:F15">E13</f>
        <v>1221.6</v>
      </c>
      <c r="F12" s="18">
        <f t="shared" si="0"/>
        <v>1064.6</v>
      </c>
    </row>
    <row r="13" spans="1:6" s="10" customFormat="1" ht="51">
      <c r="A13" s="35" t="s">
        <v>158</v>
      </c>
      <c r="B13" s="6" t="s">
        <v>157</v>
      </c>
      <c r="C13" s="6" t="s">
        <v>159</v>
      </c>
      <c r="D13" s="6" t="s">
        <v>132</v>
      </c>
      <c r="E13" s="18">
        <f t="shared" si="0"/>
        <v>1221.6</v>
      </c>
      <c r="F13" s="18">
        <f t="shared" si="0"/>
        <v>1064.6</v>
      </c>
    </row>
    <row r="14" spans="1:6" s="10" customFormat="1" ht="12.75">
      <c r="A14" s="35" t="s">
        <v>160</v>
      </c>
      <c r="B14" s="6" t="s">
        <v>157</v>
      </c>
      <c r="C14" s="6" t="s">
        <v>161</v>
      </c>
      <c r="D14" s="6" t="s">
        <v>132</v>
      </c>
      <c r="E14" s="18">
        <f t="shared" si="0"/>
        <v>1221.6</v>
      </c>
      <c r="F14" s="18">
        <f t="shared" si="0"/>
        <v>1064.6</v>
      </c>
    </row>
    <row r="15" spans="1:6" s="12" customFormat="1" ht="25.5">
      <c r="A15" s="36" t="s">
        <v>82</v>
      </c>
      <c r="B15" s="5" t="s">
        <v>157</v>
      </c>
      <c r="C15" s="5" t="s">
        <v>161</v>
      </c>
      <c r="D15" s="5" t="s">
        <v>81</v>
      </c>
      <c r="E15" s="19">
        <f t="shared" si="0"/>
        <v>1221.6</v>
      </c>
      <c r="F15" s="19">
        <f t="shared" si="0"/>
        <v>1064.6</v>
      </c>
    </row>
    <row r="16" spans="1:6" s="12" customFormat="1" ht="12.75">
      <c r="A16" s="36" t="s">
        <v>162</v>
      </c>
      <c r="B16" s="5" t="s">
        <v>157</v>
      </c>
      <c r="C16" s="5" t="s">
        <v>161</v>
      </c>
      <c r="D16" s="5" t="s">
        <v>163</v>
      </c>
      <c r="E16" s="19">
        <v>1221.6</v>
      </c>
      <c r="F16" s="23">
        <v>1064.6</v>
      </c>
    </row>
    <row r="17" spans="1:6" s="10" customFormat="1" ht="51">
      <c r="A17" s="35" t="s">
        <v>164</v>
      </c>
      <c r="B17" s="6" t="s">
        <v>165</v>
      </c>
      <c r="C17" s="6" t="s">
        <v>132</v>
      </c>
      <c r="D17" s="6" t="s">
        <v>132</v>
      </c>
      <c r="E17" s="18">
        <f>E18+E28</f>
        <v>9106.5</v>
      </c>
      <c r="F17" s="18">
        <f>F18+F28</f>
        <v>7574.6</v>
      </c>
    </row>
    <row r="18" spans="1:6" s="10" customFormat="1" ht="51">
      <c r="A18" s="35" t="s">
        <v>158</v>
      </c>
      <c r="B18" s="6" t="s">
        <v>165</v>
      </c>
      <c r="C18" s="6" t="s">
        <v>159</v>
      </c>
      <c r="D18" s="6" t="s">
        <v>132</v>
      </c>
      <c r="E18" s="18">
        <f>E19</f>
        <v>9088.9</v>
      </c>
      <c r="F18" s="18">
        <f>F19</f>
        <v>7563.900000000001</v>
      </c>
    </row>
    <row r="19" spans="1:6" s="10" customFormat="1" ht="12.75">
      <c r="A19" s="35" t="s">
        <v>166</v>
      </c>
      <c r="B19" s="6" t="s">
        <v>165</v>
      </c>
      <c r="C19" s="6" t="s">
        <v>167</v>
      </c>
      <c r="D19" s="6" t="s">
        <v>132</v>
      </c>
      <c r="E19" s="18">
        <f>E20+E23+E26</f>
        <v>9088.9</v>
      </c>
      <c r="F19" s="18">
        <f>F20+F23+F26</f>
        <v>7563.900000000001</v>
      </c>
    </row>
    <row r="20" spans="1:6" s="12" customFormat="1" ht="25.5">
      <c r="A20" s="36" t="s">
        <v>82</v>
      </c>
      <c r="B20" s="5" t="s">
        <v>165</v>
      </c>
      <c r="C20" s="5" t="s">
        <v>167</v>
      </c>
      <c r="D20" s="5" t="s">
        <v>81</v>
      </c>
      <c r="E20" s="19">
        <f>E21+E22</f>
        <v>7591</v>
      </c>
      <c r="F20" s="19">
        <f>F21+F22</f>
        <v>6471.8</v>
      </c>
    </row>
    <row r="21" spans="1:6" s="12" customFormat="1" ht="12.75">
      <c r="A21" s="36" t="s">
        <v>162</v>
      </c>
      <c r="B21" s="5" t="s">
        <v>165</v>
      </c>
      <c r="C21" s="5" t="s">
        <v>167</v>
      </c>
      <c r="D21" s="5" t="s">
        <v>163</v>
      </c>
      <c r="E21" s="19">
        <v>7590.5</v>
      </c>
      <c r="F21" s="23">
        <v>6471.7</v>
      </c>
    </row>
    <row r="22" spans="1:6" s="12" customFormat="1" ht="25.5">
      <c r="A22" s="36" t="s">
        <v>726</v>
      </c>
      <c r="B22" s="5" t="s">
        <v>4</v>
      </c>
      <c r="C22" s="5" t="s">
        <v>167</v>
      </c>
      <c r="D22" s="5" t="s">
        <v>187</v>
      </c>
      <c r="E22" s="19">
        <v>0.5</v>
      </c>
      <c r="F22" s="23">
        <v>0.1</v>
      </c>
    </row>
    <row r="23" spans="1:6" s="12" customFormat="1" ht="25.5">
      <c r="A23" s="36" t="s">
        <v>75</v>
      </c>
      <c r="B23" s="5" t="s">
        <v>165</v>
      </c>
      <c r="C23" s="5" t="s">
        <v>167</v>
      </c>
      <c r="D23" s="5" t="s">
        <v>74</v>
      </c>
      <c r="E23" s="19">
        <f>E24+E25</f>
        <v>1462.9</v>
      </c>
      <c r="F23" s="19">
        <f>F24+F25</f>
        <v>1065.9</v>
      </c>
    </row>
    <row r="24" spans="1:6" s="12" customFormat="1" ht="25.5">
      <c r="A24" s="36" t="s">
        <v>168</v>
      </c>
      <c r="B24" s="5" t="s">
        <v>165</v>
      </c>
      <c r="C24" s="5" t="s">
        <v>167</v>
      </c>
      <c r="D24" s="5" t="s">
        <v>169</v>
      </c>
      <c r="E24" s="19">
        <v>388</v>
      </c>
      <c r="F24" s="23">
        <v>329.6</v>
      </c>
    </row>
    <row r="25" spans="1:6" s="12" customFormat="1" ht="25.5">
      <c r="A25" s="36" t="s">
        <v>170</v>
      </c>
      <c r="B25" s="5" t="s">
        <v>165</v>
      </c>
      <c r="C25" s="5" t="s">
        <v>167</v>
      </c>
      <c r="D25" s="5" t="s">
        <v>171</v>
      </c>
      <c r="E25" s="19">
        <v>1074.9</v>
      </c>
      <c r="F25" s="23">
        <v>736.3</v>
      </c>
    </row>
    <row r="26" spans="1:6" s="12" customFormat="1" ht="12.75">
      <c r="A26" s="36" t="s">
        <v>122</v>
      </c>
      <c r="B26" s="5" t="s">
        <v>165</v>
      </c>
      <c r="C26" s="5" t="s">
        <v>167</v>
      </c>
      <c r="D26" s="5" t="s">
        <v>121</v>
      </c>
      <c r="E26" s="19">
        <f>E27</f>
        <v>35</v>
      </c>
      <c r="F26" s="19">
        <f>F27</f>
        <v>26.2</v>
      </c>
    </row>
    <row r="27" spans="1:6" s="12" customFormat="1" ht="12.75">
      <c r="A27" s="36" t="s">
        <v>172</v>
      </c>
      <c r="B27" s="5" t="s">
        <v>165</v>
      </c>
      <c r="C27" s="5" t="s">
        <v>167</v>
      </c>
      <c r="D27" s="5" t="s">
        <v>173</v>
      </c>
      <c r="E27" s="19">
        <v>35</v>
      </c>
      <c r="F27" s="23">
        <v>26.2</v>
      </c>
    </row>
    <row r="28" spans="1:6" s="10" customFormat="1" ht="25.5">
      <c r="A28" s="35" t="s">
        <v>174</v>
      </c>
      <c r="B28" s="6" t="s">
        <v>165</v>
      </c>
      <c r="C28" s="6" t="s">
        <v>175</v>
      </c>
      <c r="D28" s="6" t="s">
        <v>132</v>
      </c>
      <c r="E28" s="18">
        <f aca="true" t="shared" si="1" ref="E28:F31">E29</f>
        <v>17.6</v>
      </c>
      <c r="F28" s="18">
        <f t="shared" si="1"/>
        <v>10.7</v>
      </c>
    </row>
    <row r="29" spans="1:6" s="10" customFormat="1" ht="12.75">
      <c r="A29" s="35" t="s">
        <v>176</v>
      </c>
      <c r="B29" s="6" t="s">
        <v>165</v>
      </c>
      <c r="C29" s="6" t="s">
        <v>177</v>
      </c>
      <c r="D29" s="6" t="s">
        <v>132</v>
      </c>
      <c r="E29" s="18">
        <f t="shared" si="1"/>
        <v>17.6</v>
      </c>
      <c r="F29" s="18">
        <f t="shared" si="1"/>
        <v>10.7</v>
      </c>
    </row>
    <row r="30" spans="1:6" s="10" customFormat="1" ht="51">
      <c r="A30" s="35" t="s">
        <v>178</v>
      </c>
      <c r="B30" s="6" t="s">
        <v>165</v>
      </c>
      <c r="C30" s="6" t="s">
        <v>179</v>
      </c>
      <c r="D30" s="6" t="s">
        <v>132</v>
      </c>
      <c r="E30" s="18">
        <f t="shared" si="1"/>
        <v>17.6</v>
      </c>
      <c r="F30" s="18">
        <f t="shared" si="1"/>
        <v>10.7</v>
      </c>
    </row>
    <row r="31" spans="1:6" s="12" customFormat="1" ht="12.75">
      <c r="A31" s="36" t="s">
        <v>122</v>
      </c>
      <c r="B31" s="5" t="s">
        <v>165</v>
      </c>
      <c r="C31" s="5" t="s">
        <v>179</v>
      </c>
      <c r="D31" s="5" t="s">
        <v>121</v>
      </c>
      <c r="E31" s="19">
        <f t="shared" si="1"/>
        <v>17.6</v>
      </c>
      <c r="F31" s="19">
        <f t="shared" si="1"/>
        <v>10.7</v>
      </c>
    </row>
    <row r="32" spans="1:6" s="12" customFormat="1" ht="25.5">
      <c r="A32" s="36" t="s">
        <v>180</v>
      </c>
      <c r="B32" s="5" t="s">
        <v>165</v>
      </c>
      <c r="C32" s="5" t="s">
        <v>179</v>
      </c>
      <c r="D32" s="5" t="s">
        <v>181</v>
      </c>
      <c r="E32" s="19">
        <v>17.6</v>
      </c>
      <c r="F32" s="23">
        <v>10.7</v>
      </c>
    </row>
    <row r="33" spans="1:6" s="10" customFormat="1" ht="51">
      <c r="A33" s="35" t="s">
        <v>182</v>
      </c>
      <c r="B33" s="6" t="s">
        <v>183</v>
      </c>
      <c r="C33" s="6" t="s">
        <v>132</v>
      </c>
      <c r="D33" s="6" t="s">
        <v>132</v>
      </c>
      <c r="E33" s="18">
        <f>E34+E53+E58+E62</f>
        <v>29362.3</v>
      </c>
      <c r="F33" s="18">
        <f>F34+F53+F58+F62</f>
        <v>22959.2</v>
      </c>
    </row>
    <row r="34" spans="1:6" s="10" customFormat="1" ht="51">
      <c r="A34" s="35" t="s">
        <v>158</v>
      </c>
      <c r="B34" s="6" t="s">
        <v>183</v>
      </c>
      <c r="C34" s="6" t="s">
        <v>159</v>
      </c>
      <c r="D34" s="6" t="s">
        <v>132</v>
      </c>
      <c r="E34" s="18">
        <f>E35+E50</f>
        <v>25216.6</v>
      </c>
      <c r="F34" s="18">
        <f>F35+F50</f>
        <v>19995.9</v>
      </c>
    </row>
    <row r="35" spans="1:6" s="10" customFormat="1" ht="12.75">
      <c r="A35" s="35" t="s">
        <v>166</v>
      </c>
      <c r="B35" s="6" t="s">
        <v>183</v>
      </c>
      <c r="C35" s="6" t="s">
        <v>167</v>
      </c>
      <c r="D35" s="6" t="s">
        <v>132</v>
      </c>
      <c r="E35" s="18">
        <f>E36+E47</f>
        <v>24019.6</v>
      </c>
      <c r="F35" s="18">
        <f>F36</f>
        <v>19152.5</v>
      </c>
    </row>
    <row r="36" spans="1:6" s="10" customFormat="1" ht="25.5">
      <c r="A36" s="35" t="s">
        <v>184</v>
      </c>
      <c r="B36" s="6" t="s">
        <v>183</v>
      </c>
      <c r="C36" s="6" t="s">
        <v>185</v>
      </c>
      <c r="D36" s="6" t="s">
        <v>132</v>
      </c>
      <c r="E36" s="18">
        <f>E37+E40+E43+E45</f>
        <v>23929.6</v>
      </c>
      <c r="F36" s="18">
        <f>F37+F40+F43+F45</f>
        <v>19152.5</v>
      </c>
    </row>
    <row r="37" spans="1:6" s="12" customFormat="1" ht="25.5">
      <c r="A37" s="36" t="s">
        <v>82</v>
      </c>
      <c r="B37" s="5" t="s">
        <v>183</v>
      </c>
      <c r="C37" s="5" t="s">
        <v>185</v>
      </c>
      <c r="D37" s="5" t="s">
        <v>81</v>
      </c>
      <c r="E37" s="19">
        <f>E38+E39</f>
        <v>20199.3</v>
      </c>
      <c r="F37" s="19">
        <f>F38+F39</f>
        <v>15759.3</v>
      </c>
    </row>
    <row r="38" spans="1:6" s="12" customFormat="1" ht="12.75">
      <c r="A38" s="36" t="s">
        <v>162</v>
      </c>
      <c r="B38" s="5" t="s">
        <v>183</v>
      </c>
      <c r="C38" s="5" t="s">
        <v>185</v>
      </c>
      <c r="D38" s="5" t="s">
        <v>163</v>
      </c>
      <c r="E38" s="19">
        <v>20191.8</v>
      </c>
      <c r="F38" s="23">
        <v>15751.8</v>
      </c>
    </row>
    <row r="39" spans="1:6" s="12" customFormat="1" ht="25.5">
      <c r="A39" s="36" t="s">
        <v>186</v>
      </c>
      <c r="B39" s="5" t="s">
        <v>183</v>
      </c>
      <c r="C39" s="5" t="s">
        <v>185</v>
      </c>
      <c r="D39" s="5" t="s">
        <v>187</v>
      </c>
      <c r="E39" s="19">
        <v>7.5</v>
      </c>
      <c r="F39" s="23">
        <v>7.5</v>
      </c>
    </row>
    <row r="40" spans="1:6" s="12" customFormat="1" ht="25.5">
      <c r="A40" s="36" t="s">
        <v>75</v>
      </c>
      <c r="B40" s="5" t="s">
        <v>183</v>
      </c>
      <c r="C40" s="5" t="s">
        <v>185</v>
      </c>
      <c r="D40" s="5" t="s">
        <v>74</v>
      </c>
      <c r="E40" s="19">
        <f>E41+E42</f>
        <v>3587.3999999999996</v>
      </c>
      <c r="F40" s="19">
        <f>F41+F42</f>
        <v>3268.3</v>
      </c>
    </row>
    <row r="41" spans="1:6" s="12" customFormat="1" ht="25.5">
      <c r="A41" s="36" t="s">
        <v>168</v>
      </c>
      <c r="B41" s="5" t="s">
        <v>183</v>
      </c>
      <c r="C41" s="5" t="s">
        <v>185</v>
      </c>
      <c r="D41" s="5" t="s">
        <v>169</v>
      </c>
      <c r="E41" s="19">
        <v>1332.2</v>
      </c>
      <c r="F41" s="23">
        <v>1213.4</v>
      </c>
    </row>
    <row r="42" spans="1:6" s="12" customFormat="1" ht="25.5">
      <c r="A42" s="36" t="s">
        <v>170</v>
      </c>
      <c r="B42" s="5" t="s">
        <v>183</v>
      </c>
      <c r="C42" s="5" t="s">
        <v>185</v>
      </c>
      <c r="D42" s="5" t="s">
        <v>171</v>
      </c>
      <c r="E42" s="19">
        <v>2255.2</v>
      </c>
      <c r="F42" s="23">
        <v>2054.9</v>
      </c>
    </row>
    <row r="43" spans="1:6" s="12" customFormat="1" ht="12.75">
      <c r="A43" s="36" t="s">
        <v>84</v>
      </c>
      <c r="B43" s="5" t="s">
        <v>183</v>
      </c>
      <c r="C43" s="5" t="s">
        <v>185</v>
      </c>
      <c r="D43" s="5" t="s">
        <v>83</v>
      </c>
      <c r="E43" s="19">
        <f>E44</f>
        <v>24</v>
      </c>
      <c r="F43" s="19">
        <f>F44</f>
        <v>15</v>
      </c>
    </row>
    <row r="44" spans="1:6" s="12" customFormat="1" ht="89.25">
      <c r="A44" s="36" t="s">
        <v>651</v>
      </c>
      <c r="B44" s="5" t="s">
        <v>183</v>
      </c>
      <c r="C44" s="5" t="s">
        <v>185</v>
      </c>
      <c r="D44" s="5" t="s">
        <v>650</v>
      </c>
      <c r="E44" s="19">
        <v>24</v>
      </c>
      <c r="F44" s="23">
        <v>15</v>
      </c>
    </row>
    <row r="45" spans="1:6" s="12" customFormat="1" ht="12.75">
      <c r="A45" s="36" t="s">
        <v>122</v>
      </c>
      <c r="B45" s="5" t="s">
        <v>183</v>
      </c>
      <c r="C45" s="5" t="s">
        <v>185</v>
      </c>
      <c r="D45" s="5" t="s">
        <v>121</v>
      </c>
      <c r="E45" s="19">
        <f>E46</f>
        <v>118.9</v>
      </c>
      <c r="F45" s="19">
        <f>F46</f>
        <v>109.9</v>
      </c>
    </row>
    <row r="46" spans="1:6" s="12" customFormat="1" ht="12.75">
      <c r="A46" s="36" t="s">
        <v>172</v>
      </c>
      <c r="B46" s="5" t="s">
        <v>183</v>
      </c>
      <c r="C46" s="5" t="s">
        <v>185</v>
      </c>
      <c r="D46" s="5" t="s">
        <v>173</v>
      </c>
      <c r="E46" s="19">
        <v>118.9</v>
      </c>
      <c r="F46" s="23">
        <v>109.9</v>
      </c>
    </row>
    <row r="47" spans="1:6" s="30" customFormat="1" ht="51">
      <c r="A47" s="35" t="s">
        <v>124</v>
      </c>
      <c r="B47" s="29" t="s">
        <v>183</v>
      </c>
      <c r="C47" s="29" t="s">
        <v>73</v>
      </c>
      <c r="D47" s="29"/>
      <c r="E47" s="18">
        <f>E48</f>
        <v>90</v>
      </c>
      <c r="F47" s="31"/>
    </row>
    <row r="48" spans="1:6" s="46" customFormat="1" ht="25.5">
      <c r="A48" s="36" t="s">
        <v>75</v>
      </c>
      <c r="B48" s="32" t="s">
        <v>183</v>
      </c>
      <c r="C48" s="32" t="s">
        <v>73</v>
      </c>
      <c r="D48" s="32" t="s">
        <v>74</v>
      </c>
      <c r="E48" s="19">
        <f>E49</f>
        <v>90</v>
      </c>
      <c r="F48" s="33"/>
    </row>
    <row r="49" spans="1:6" s="46" customFormat="1" ht="25.5">
      <c r="A49" s="36" t="s">
        <v>170</v>
      </c>
      <c r="B49" s="32" t="s">
        <v>183</v>
      </c>
      <c r="C49" s="32" t="s">
        <v>73</v>
      </c>
      <c r="D49" s="32" t="s">
        <v>171</v>
      </c>
      <c r="E49" s="19">
        <v>90</v>
      </c>
      <c r="F49" s="33"/>
    </row>
    <row r="50" spans="1:6" s="10" customFormat="1" ht="38.25">
      <c r="A50" s="35" t="s">
        <v>188</v>
      </c>
      <c r="B50" s="6" t="s">
        <v>183</v>
      </c>
      <c r="C50" s="6" t="s">
        <v>189</v>
      </c>
      <c r="D50" s="6" t="s">
        <v>132</v>
      </c>
      <c r="E50" s="18">
        <f>E51</f>
        <v>1197</v>
      </c>
      <c r="F50" s="18">
        <f>F51</f>
        <v>843.4</v>
      </c>
    </row>
    <row r="51" spans="1:6" s="12" customFormat="1" ht="25.5">
      <c r="A51" s="36" t="s">
        <v>82</v>
      </c>
      <c r="B51" s="5" t="s">
        <v>183</v>
      </c>
      <c r="C51" s="5" t="s">
        <v>189</v>
      </c>
      <c r="D51" s="5" t="s">
        <v>81</v>
      </c>
      <c r="E51" s="19">
        <f>E52</f>
        <v>1197</v>
      </c>
      <c r="F51" s="19">
        <f>F52</f>
        <v>843.4</v>
      </c>
    </row>
    <row r="52" spans="1:6" s="10" customFormat="1" ht="12.75">
      <c r="A52" s="36" t="s">
        <v>162</v>
      </c>
      <c r="B52" s="5" t="s">
        <v>183</v>
      </c>
      <c r="C52" s="5" t="s">
        <v>189</v>
      </c>
      <c r="D52" s="5" t="s">
        <v>163</v>
      </c>
      <c r="E52" s="19">
        <v>1197</v>
      </c>
      <c r="F52" s="23">
        <v>843.4</v>
      </c>
    </row>
    <row r="53" spans="1:6" s="10" customFormat="1" ht="25.5">
      <c r="A53" s="35" t="s">
        <v>174</v>
      </c>
      <c r="B53" s="6" t="s">
        <v>183</v>
      </c>
      <c r="C53" s="6" t="s">
        <v>175</v>
      </c>
      <c r="D53" s="6" t="s">
        <v>132</v>
      </c>
      <c r="E53" s="18">
        <f aca="true" t="shared" si="2" ref="E53:F56">E54</f>
        <v>89.4</v>
      </c>
      <c r="F53" s="18">
        <f t="shared" si="2"/>
        <v>88.3</v>
      </c>
    </row>
    <row r="54" spans="1:6" s="10" customFormat="1" ht="12.75">
      <c r="A54" s="35" t="s">
        <v>176</v>
      </c>
      <c r="B54" s="6" t="s">
        <v>183</v>
      </c>
      <c r="C54" s="6" t="s">
        <v>177</v>
      </c>
      <c r="D54" s="6" t="s">
        <v>132</v>
      </c>
      <c r="E54" s="18">
        <f t="shared" si="2"/>
        <v>89.4</v>
      </c>
      <c r="F54" s="18">
        <f t="shared" si="2"/>
        <v>88.3</v>
      </c>
    </row>
    <row r="55" spans="1:6" s="10" customFormat="1" ht="51">
      <c r="A55" s="35" t="s">
        <v>178</v>
      </c>
      <c r="B55" s="6" t="s">
        <v>183</v>
      </c>
      <c r="C55" s="6" t="s">
        <v>179</v>
      </c>
      <c r="D55" s="6" t="s">
        <v>132</v>
      </c>
      <c r="E55" s="18">
        <f t="shared" si="2"/>
        <v>89.4</v>
      </c>
      <c r="F55" s="18">
        <f t="shared" si="2"/>
        <v>88.3</v>
      </c>
    </row>
    <row r="56" spans="1:6" s="12" customFormat="1" ht="12.75">
      <c r="A56" s="36" t="s">
        <v>122</v>
      </c>
      <c r="B56" s="5" t="s">
        <v>183</v>
      </c>
      <c r="C56" s="5" t="s">
        <v>179</v>
      </c>
      <c r="D56" s="5" t="s">
        <v>121</v>
      </c>
      <c r="E56" s="19">
        <f t="shared" si="2"/>
        <v>89.4</v>
      </c>
      <c r="F56" s="19">
        <f t="shared" si="2"/>
        <v>88.3</v>
      </c>
    </row>
    <row r="57" spans="1:6" s="10" customFormat="1" ht="25.5">
      <c r="A57" s="36" t="s">
        <v>180</v>
      </c>
      <c r="B57" s="5" t="s">
        <v>183</v>
      </c>
      <c r="C57" s="5" t="s">
        <v>179</v>
      </c>
      <c r="D57" s="5" t="s">
        <v>181</v>
      </c>
      <c r="E57" s="19">
        <v>89.4</v>
      </c>
      <c r="F57" s="23">
        <v>88.3</v>
      </c>
    </row>
    <row r="58" spans="1:6" s="10" customFormat="1" ht="38.25">
      <c r="A58" s="35" t="s">
        <v>654</v>
      </c>
      <c r="B58" s="6" t="s">
        <v>183</v>
      </c>
      <c r="C58" s="6" t="s">
        <v>652</v>
      </c>
      <c r="D58" s="6"/>
      <c r="E58" s="18">
        <f aca="true" t="shared" si="3" ref="E58:F60">E59</f>
        <v>1043.5</v>
      </c>
      <c r="F58" s="18">
        <f t="shared" si="3"/>
        <v>1043.5</v>
      </c>
    </row>
    <row r="59" spans="1:6" s="10" customFormat="1" ht="25.5">
      <c r="A59" s="35" t="s">
        <v>655</v>
      </c>
      <c r="B59" s="6" t="s">
        <v>183</v>
      </c>
      <c r="C59" s="6" t="s">
        <v>653</v>
      </c>
      <c r="D59" s="6"/>
      <c r="E59" s="18">
        <f t="shared" si="3"/>
        <v>1043.5</v>
      </c>
      <c r="F59" s="18">
        <f t="shared" si="3"/>
        <v>1043.5</v>
      </c>
    </row>
    <row r="60" spans="1:6" s="12" customFormat="1" ht="25.5">
      <c r="A60" s="36" t="s">
        <v>75</v>
      </c>
      <c r="B60" s="5" t="s">
        <v>183</v>
      </c>
      <c r="C60" s="5" t="s">
        <v>653</v>
      </c>
      <c r="D60" s="5" t="s">
        <v>74</v>
      </c>
      <c r="E60" s="19">
        <f t="shared" si="3"/>
        <v>1043.5</v>
      </c>
      <c r="F60" s="19">
        <f t="shared" si="3"/>
        <v>1043.5</v>
      </c>
    </row>
    <row r="61" spans="1:6" s="10" customFormat="1" ht="25.5">
      <c r="A61" s="36" t="s">
        <v>170</v>
      </c>
      <c r="B61" s="5" t="s">
        <v>183</v>
      </c>
      <c r="C61" s="5" t="s">
        <v>653</v>
      </c>
      <c r="D61" s="5" t="s">
        <v>171</v>
      </c>
      <c r="E61" s="19">
        <v>1043.5</v>
      </c>
      <c r="F61" s="23">
        <v>1043.5</v>
      </c>
    </row>
    <row r="62" spans="1:6" s="10" customFormat="1" ht="12.75">
      <c r="A62" s="35" t="s">
        <v>190</v>
      </c>
      <c r="B62" s="6" t="s">
        <v>183</v>
      </c>
      <c r="C62" s="6" t="s">
        <v>191</v>
      </c>
      <c r="D62" s="6" t="s">
        <v>132</v>
      </c>
      <c r="E62" s="18">
        <f>E63</f>
        <v>3012.7999999999997</v>
      </c>
      <c r="F62" s="18">
        <f>F63</f>
        <v>1831.5</v>
      </c>
    </row>
    <row r="63" spans="1:6" s="10" customFormat="1" ht="51">
      <c r="A63" s="35" t="s">
        <v>192</v>
      </c>
      <c r="B63" s="6" t="s">
        <v>183</v>
      </c>
      <c r="C63" s="6" t="s">
        <v>193</v>
      </c>
      <c r="D63" s="6" t="s">
        <v>132</v>
      </c>
      <c r="E63" s="18">
        <f>E64+E70+E77+E84+E90+E96+E103</f>
        <v>3012.7999999999997</v>
      </c>
      <c r="F63" s="18">
        <f>F64+F70+F77+F84+F90+F96+F103</f>
        <v>1831.5</v>
      </c>
    </row>
    <row r="64" spans="1:6" s="10" customFormat="1" ht="38.25">
      <c r="A64" s="35" t="s">
        <v>194</v>
      </c>
      <c r="B64" s="6" t="s">
        <v>183</v>
      </c>
      <c r="C64" s="6" t="s">
        <v>195</v>
      </c>
      <c r="D64" s="6" t="s">
        <v>132</v>
      </c>
      <c r="E64" s="18">
        <f>E65+E67</f>
        <v>290</v>
      </c>
      <c r="F64" s="18">
        <f>F65+F67</f>
        <v>166.3</v>
      </c>
    </row>
    <row r="65" spans="1:6" s="12" customFormat="1" ht="25.5">
      <c r="A65" s="36" t="s">
        <v>82</v>
      </c>
      <c r="B65" s="5" t="s">
        <v>183</v>
      </c>
      <c r="C65" s="5" t="s">
        <v>195</v>
      </c>
      <c r="D65" s="5" t="s">
        <v>81</v>
      </c>
      <c r="E65" s="19">
        <f>E66</f>
        <v>253</v>
      </c>
      <c r="F65" s="19">
        <f>F66</f>
        <v>144.3</v>
      </c>
    </row>
    <row r="66" spans="1:6" s="10" customFormat="1" ht="12.75">
      <c r="A66" s="36" t="s">
        <v>162</v>
      </c>
      <c r="B66" s="5" t="s">
        <v>183</v>
      </c>
      <c r="C66" s="5" t="s">
        <v>195</v>
      </c>
      <c r="D66" s="5" t="s">
        <v>163</v>
      </c>
      <c r="E66" s="19">
        <v>253</v>
      </c>
      <c r="F66" s="23">
        <v>144.3</v>
      </c>
    </row>
    <row r="67" spans="1:6" s="10" customFormat="1" ht="25.5">
      <c r="A67" s="36" t="s">
        <v>75</v>
      </c>
      <c r="B67" s="5" t="s">
        <v>183</v>
      </c>
      <c r="C67" s="5" t="s">
        <v>195</v>
      </c>
      <c r="D67" s="5" t="s">
        <v>74</v>
      </c>
      <c r="E67" s="19">
        <f>E68+E69</f>
        <v>37</v>
      </c>
      <c r="F67" s="19">
        <f>F68+F69</f>
        <v>22</v>
      </c>
    </row>
    <row r="68" spans="1:6" s="10" customFormat="1" ht="25.5">
      <c r="A68" s="36" t="s">
        <v>168</v>
      </c>
      <c r="B68" s="5" t="s">
        <v>183</v>
      </c>
      <c r="C68" s="5" t="s">
        <v>195</v>
      </c>
      <c r="D68" s="5" t="s">
        <v>169</v>
      </c>
      <c r="E68" s="19">
        <v>15.9</v>
      </c>
      <c r="F68" s="23">
        <v>7.6</v>
      </c>
    </row>
    <row r="69" spans="1:6" s="10" customFormat="1" ht="25.5">
      <c r="A69" s="36" t="s">
        <v>170</v>
      </c>
      <c r="B69" s="5" t="s">
        <v>183</v>
      </c>
      <c r="C69" s="5" t="s">
        <v>195</v>
      </c>
      <c r="D69" s="5" t="s">
        <v>171</v>
      </c>
      <c r="E69" s="19">
        <v>21.1</v>
      </c>
      <c r="F69" s="23">
        <v>14.4</v>
      </c>
    </row>
    <row r="70" spans="1:6" s="10" customFormat="1" ht="25.5">
      <c r="A70" s="35" t="s">
        <v>196</v>
      </c>
      <c r="B70" s="6" t="s">
        <v>183</v>
      </c>
      <c r="C70" s="6" t="s">
        <v>197</v>
      </c>
      <c r="D70" s="6" t="s">
        <v>132</v>
      </c>
      <c r="E70" s="18">
        <f>E71+E74</f>
        <v>579</v>
      </c>
      <c r="F70" s="18">
        <f>F71+F74</f>
        <v>344.7</v>
      </c>
    </row>
    <row r="71" spans="1:6" s="12" customFormat="1" ht="25.5">
      <c r="A71" s="36" t="s">
        <v>82</v>
      </c>
      <c r="B71" s="5" t="s">
        <v>183</v>
      </c>
      <c r="C71" s="5" t="s">
        <v>197</v>
      </c>
      <c r="D71" s="5" t="s">
        <v>81</v>
      </c>
      <c r="E71" s="19">
        <f>E72+E73</f>
        <v>506</v>
      </c>
      <c r="F71" s="19">
        <f>F72+F73</f>
        <v>324.4</v>
      </c>
    </row>
    <row r="72" spans="1:6" s="10" customFormat="1" ht="12.75">
      <c r="A72" s="36" t="s">
        <v>162</v>
      </c>
      <c r="B72" s="5" t="s">
        <v>183</v>
      </c>
      <c r="C72" s="5" t="s">
        <v>197</v>
      </c>
      <c r="D72" s="5" t="s">
        <v>163</v>
      </c>
      <c r="E72" s="19">
        <v>505</v>
      </c>
      <c r="F72" s="23">
        <v>324.4</v>
      </c>
    </row>
    <row r="73" spans="1:6" s="10" customFormat="1" ht="25.5">
      <c r="A73" s="36" t="s">
        <v>186</v>
      </c>
      <c r="B73" s="5" t="s">
        <v>183</v>
      </c>
      <c r="C73" s="5" t="s">
        <v>197</v>
      </c>
      <c r="D73" s="5" t="s">
        <v>187</v>
      </c>
      <c r="E73" s="19">
        <v>1</v>
      </c>
      <c r="F73" s="23"/>
    </row>
    <row r="74" spans="1:6" s="10" customFormat="1" ht="25.5">
      <c r="A74" s="36" t="s">
        <v>75</v>
      </c>
      <c r="B74" s="5" t="s">
        <v>183</v>
      </c>
      <c r="C74" s="5" t="s">
        <v>197</v>
      </c>
      <c r="D74" s="5" t="s">
        <v>74</v>
      </c>
      <c r="E74" s="19">
        <f>E75+E76</f>
        <v>73</v>
      </c>
      <c r="F74" s="19">
        <f>F75+F76</f>
        <v>20.3</v>
      </c>
    </row>
    <row r="75" spans="1:6" s="10" customFormat="1" ht="25.5">
      <c r="A75" s="36" t="s">
        <v>168</v>
      </c>
      <c r="B75" s="5" t="s">
        <v>183</v>
      </c>
      <c r="C75" s="5" t="s">
        <v>197</v>
      </c>
      <c r="D75" s="5" t="s">
        <v>169</v>
      </c>
      <c r="E75" s="19">
        <v>17</v>
      </c>
      <c r="F75" s="23">
        <v>8.9</v>
      </c>
    </row>
    <row r="76" spans="1:6" s="10" customFormat="1" ht="25.5">
      <c r="A76" s="36" t="s">
        <v>170</v>
      </c>
      <c r="B76" s="5" t="s">
        <v>183</v>
      </c>
      <c r="C76" s="5" t="s">
        <v>197</v>
      </c>
      <c r="D76" s="5" t="s">
        <v>171</v>
      </c>
      <c r="E76" s="19">
        <v>56</v>
      </c>
      <c r="F76" s="23">
        <v>11.4</v>
      </c>
    </row>
    <row r="77" spans="1:6" s="10" customFormat="1" ht="25.5">
      <c r="A77" s="35" t="s">
        <v>198</v>
      </c>
      <c r="B77" s="6" t="s">
        <v>183</v>
      </c>
      <c r="C77" s="6" t="s">
        <v>199</v>
      </c>
      <c r="D77" s="6" t="s">
        <v>132</v>
      </c>
      <c r="E77" s="18">
        <f>E78+E81</f>
        <v>414</v>
      </c>
      <c r="F77" s="18">
        <f>F78+F81</f>
        <v>223.8</v>
      </c>
    </row>
    <row r="78" spans="1:6" s="12" customFormat="1" ht="25.5">
      <c r="A78" s="36" t="s">
        <v>82</v>
      </c>
      <c r="B78" s="5" t="s">
        <v>183</v>
      </c>
      <c r="C78" s="5" t="s">
        <v>199</v>
      </c>
      <c r="D78" s="5" t="s">
        <v>81</v>
      </c>
      <c r="E78" s="19">
        <f>E79+E80</f>
        <v>251.4</v>
      </c>
      <c r="F78" s="19">
        <f>F79+F80</f>
        <v>182.8</v>
      </c>
    </row>
    <row r="79" spans="1:6" s="10" customFormat="1" ht="12.75">
      <c r="A79" s="36" t="s">
        <v>162</v>
      </c>
      <c r="B79" s="5" t="s">
        <v>183</v>
      </c>
      <c r="C79" s="5" t="s">
        <v>199</v>
      </c>
      <c r="D79" s="5" t="s">
        <v>163</v>
      </c>
      <c r="E79" s="19">
        <v>249.4</v>
      </c>
      <c r="F79" s="23">
        <v>182.8</v>
      </c>
    </row>
    <row r="80" spans="1:6" s="10" customFormat="1" ht="25.5">
      <c r="A80" s="36" t="s">
        <v>186</v>
      </c>
      <c r="B80" s="5" t="s">
        <v>183</v>
      </c>
      <c r="C80" s="5" t="s">
        <v>199</v>
      </c>
      <c r="D80" s="5" t="s">
        <v>187</v>
      </c>
      <c r="E80" s="19">
        <v>2</v>
      </c>
      <c r="F80" s="23"/>
    </row>
    <row r="81" spans="1:6" s="10" customFormat="1" ht="25.5">
      <c r="A81" s="36" t="s">
        <v>75</v>
      </c>
      <c r="B81" s="5" t="s">
        <v>183</v>
      </c>
      <c r="C81" s="5" t="s">
        <v>199</v>
      </c>
      <c r="D81" s="5" t="s">
        <v>74</v>
      </c>
      <c r="E81" s="19">
        <f>E82+E83</f>
        <v>162.60000000000002</v>
      </c>
      <c r="F81" s="19">
        <f>F82+F83</f>
        <v>41</v>
      </c>
    </row>
    <row r="82" spans="1:6" s="10" customFormat="1" ht="25.5">
      <c r="A82" s="36" t="s">
        <v>168</v>
      </c>
      <c r="B82" s="5" t="s">
        <v>183</v>
      </c>
      <c r="C82" s="5" t="s">
        <v>199</v>
      </c>
      <c r="D82" s="5" t="s">
        <v>169</v>
      </c>
      <c r="E82" s="19">
        <v>47.7</v>
      </c>
      <c r="F82" s="23">
        <v>7.6</v>
      </c>
    </row>
    <row r="83" spans="1:6" s="10" customFormat="1" ht="25.5">
      <c r="A83" s="36" t="s">
        <v>170</v>
      </c>
      <c r="B83" s="5" t="s">
        <v>183</v>
      </c>
      <c r="C83" s="5" t="s">
        <v>199</v>
      </c>
      <c r="D83" s="5" t="s">
        <v>171</v>
      </c>
      <c r="E83" s="19">
        <v>114.9</v>
      </c>
      <c r="F83" s="23">
        <v>33.4</v>
      </c>
    </row>
    <row r="84" spans="1:6" s="10" customFormat="1" ht="38.25">
      <c r="A84" s="35" t="s">
        <v>200</v>
      </c>
      <c r="B84" s="6" t="s">
        <v>183</v>
      </c>
      <c r="C84" s="6" t="s">
        <v>201</v>
      </c>
      <c r="D84" s="6" t="s">
        <v>132</v>
      </c>
      <c r="E84" s="18">
        <f>E85+E87</f>
        <v>288.1</v>
      </c>
      <c r="F84" s="18">
        <f>F85+F87</f>
        <v>166.6</v>
      </c>
    </row>
    <row r="85" spans="1:6" s="12" customFormat="1" ht="25.5">
      <c r="A85" s="36" t="s">
        <v>82</v>
      </c>
      <c r="B85" s="5" t="s">
        <v>183</v>
      </c>
      <c r="C85" s="5" t="s">
        <v>201</v>
      </c>
      <c r="D85" s="5" t="s">
        <v>81</v>
      </c>
      <c r="E85" s="19">
        <f>E86</f>
        <v>210.8</v>
      </c>
      <c r="F85" s="19">
        <f>F86</f>
        <v>115.3</v>
      </c>
    </row>
    <row r="86" spans="1:6" s="10" customFormat="1" ht="12.75">
      <c r="A86" s="36" t="s">
        <v>162</v>
      </c>
      <c r="B86" s="5" t="s">
        <v>183</v>
      </c>
      <c r="C86" s="5" t="s">
        <v>201</v>
      </c>
      <c r="D86" s="5" t="s">
        <v>163</v>
      </c>
      <c r="E86" s="19">
        <v>210.8</v>
      </c>
      <c r="F86" s="23">
        <v>115.3</v>
      </c>
    </row>
    <row r="87" spans="1:6" s="10" customFormat="1" ht="25.5">
      <c r="A87" s="36" t="s">
        <v>75</v>
      </c>
      <c r="B87" s="5" t="s">
        <v>183</v>
      </c>
      <c r="C87" s="5" t="s">
        <v>201</v>
      </c>
      <c r="D87" s="5" t="s">
        <v>74</v>
      </c>
      <c r="E87" s="19">
        <f>E88+E89</f>
        <v>77.3</v>
      </c>
      <c r="F87" s="19">
        <f>F88+F89</f>
        <v>51.3</v>
      </c>
    </row>
    <row r="88" spans="1:6" s="10" customFormat="1" ht="25.5">
      <c r="A88" s="36" t="s">
        <v>168</v>
      </c>
      <c r="B88" s="5" t="s">
        <v>183</v>
      </c>
      <c r="C88" s="5" t="s">
        <v>201</v>
      </c>
      <c r="D88" s="5" t="s">
        <v>169</v>
      </c>
      <c r="E88" s="19">
        <v>54.1</v>
      </c>
      <c r="F88" s="23">
        <v>40.4</v>
      </c>
    </row>
    <row r="89" spans="1:6" s="10" customFormat="1" ht="25.5">
      <c r="A89" s="36" t="s">
        <v>170</v>
      </c>
      <c r="B89" s="5" t="s">
        <v>183</v>
      </c>
      <c r="C89" s="5" t="s">
        <v>201</v>
      </c>
      <c r="D89" s="5" t="s">
        <v>171</v>
      </c>
      <c r="E89" s="19">
        <v>23.2</v>
      </c>
      <c r="F89" s="23">
        <v>10.9</v>
      </c>
    </row>
    <row r="90" spans="1:6" s="10" customFormat="1" ht="25.5">
      <c r="A90" s="35" t="s">
        <v>202</v>
      </c>
      <c r="B90" s="6" t="s">
        <v>183</v>
      </c>
      <c r="C90" s="6" t="s">
        <v>203</v>
      </c>
      <c r="D90" s="6" t="s">
        <v>132</v>
      </c>
      <c r="E90" s="18">
        <f>E91+E93</f>
        <v>188</v>
      </c>
      <c r="F90" s="18">
        <f>F91+F93</f>
        <v>111.60000000000001</v>
      </c>
    </row>
    <row r="91" spans="1:6" s="12" customFormat="1" ht="25.5">
      <c r="A91" s="36" t="s">
        <v>82</v>
      </c>
      <c r="B91" s="5" t="s">
        <v>183</v>
      </c>
      <c r="C91" s="5" t="s">
        <v>203</v>
      </c>
      <c r="D91" s="5" t="s">
        <v>81</v>
      </c>
      <c r="E91" s="19">
        <f>E92</f>
        <v>164</v>
      </c>
      <c r="F91" s="19">
        <f>F92</f>
        <v>99.9</v>
      </c>
    </row>
    <row r="92" spans="1:6" s="10" customFormat="1" ht="12.75">
      <c r="A92" s="36" t="s">
        <v>162</v>
      </c>
      <c r="B92" s="5" t="s">
        <v>183</v>
      </c>
      <c r="C92" s="5" t="s">
        <v>203</v>
      </c>
      <c r="D92" s="5" t="s">
        <v>163</v>
      </c>
      <c r="E92" s="19">
        <v>164</v>
      </c>
      <c r="F92" s="23">
        <v>99.9</v>
      </c>
    </row>
    <row r="93" spans="1:6" s="10" customFormat="1" ht="25.5">
      <c r="A93" s="36" t="s">
        <v>75</v>
      </c>
      <c r="B93" s="5" t="s">
        <v>183</v>
      </c>
      <c r="C93" s="5" t="s">
        <v>203</v>
      </c>
      <c r="D93" s="5" t="s">
        <v>74</v>
      </c>
      <c r="E93" s="19">
        <f>E94+E95</f>
        <v>24</v>
      </c>
      <c r="F93" s="19">
        <f>F94+F95</f>
        <v>11.7</v>
      </c>
    </row>
    <row r="94" spans="1:6" s="10" customFormat="1" ht="25.5">
      <c r="A94" s="36" t="s">
        <v>168</v>
      </c>
      <c r="B94" s="5" t="s">
        <v>183</v>
      </c>
      <c r="C94" s="5" t="s">
        <v>203</v>
      </c>
      <c r="D94" s="5" t="s">
        <v>169</v>
      </c>
      <c r="E94" s="19">
        <v>6</v>
      </c>
      <c r="F94" s="23">
        <v>3</v>
      </c>
    </row>
    <row r="95" spans="1:6" s="10" customFormat="1" ht="25.5">
      <c r="A95" s="36" t="s">
        <v>170</v>
      </c>
      <c r="B95" s="5" t="s">
        <v>183</v>
      </c>
      <c r="C95" s="5" t="s">
        <v>203</v>
      </c>
      <c r="D95" s="5" t="s">
        <v>171</v>
      </c>
      <c r="E95" s="19">
        <v>18</v>
      </c>
      <c r="F95" s="23">
        <v>8.7</v>
      </c>
    </row>
    <row r="96" spans="1:6" s="10" customFormat="1" ht="25.5">
      <c r="A96" s="35" t="s">
        <v>204</v>
      </c>
      <c r="B96" s="6" t="s">
        <v>183</v>
      </c>
      <c r="C96" s="6" t="s">
        <v>205</v>
      </c>
      <c r="D96" s="6" t="s">
        <v>132</v>
      </c>
      <c r="E96" s="18">
        <f>E97+E100</f>
        <v>1223</v>
      </c>
      <c r="F96" s="18">
        <f>F97+F100</f>
        <v>818.5</v>
      </c>
    </row>
    <row r="97" spans="1:6" s="12" customFormat="1" ht="25.5">
      <c r="A97" s="36" t="s">
        <v>82</v>
      </c>
      <c r="B97" s="5" t="s">
        <v>183</v>
      </c>
      <c r="C97" s="5" t="s">
        <v>205</v>
      </c>
      <c r="D97" s="5" t="s">
        <v>81</v>
      </c>
      <c r="E97" s="19">
        <f>E98+E99</f>
        <v>1016.6</v>
      </c>
      <c r="F97" s="19">
        <f>F98+F99</f>
        <v>715.8</v>
      </c>
    </row>
    <row r="98" spans="1:6" s="10" customFormat="1" ht="12.75">
      <c r="A98" s="36" t="s">
        <v>162</v>
      </c>
      <c r="B98" s="5" t="s">
        <v>183</v>
      </c>
      <c r="C98" s="5" t="s">
        <v>205</v>
      </c>
      <c r="D98" s="5" t="s">
        <v>163</v>
      </c>
      <c r="E98" s="19">
        <v>1014</v>
      </c>
      <c r="F98" s="23">
        <v>715.3</v>
      </c>
    </row>
    <row r="99" spans="1:6" s="10" customFormat="1" ht="25.5">
      <c r="A99" s="36" t="s">
        <v>186</v>
      </c>
      <c r="B99" s="5" t="s">
        <v>183</v>
      </c>
      <c r="C99" s="5" t="s">
        <v>205</v>
      </c>
      <c r="D99" s="5" t="s">
        <v>187</v>
      </c>
      <c r="E99" s="19">
        <v>2.6</v>
      </c>
      <c r="F99" s="23">
        <v>0.5</v>
      </c>
    </row>
    <row r="100" spans="1:6" s="10" customFormat="1" ht="25.5">
      <c r="A100" s="36" t="s">
        <v>75</v>
      </c>
      <c r="B100" s="5" t="s">
        <v>183</v>
      </c>
      <c r="C100" s="5" t="s">
        <v>205</v>
      </c>
      <c r="D100" s="5" t="s">
        <v>74</v>
      </c>
      <c r="E100" s="19">
        <f>E101+E102</f>
        <v>206.4</v>
      </c>
      <c r="F100" s="19">
        <f>F101+F102</f>
        <v>102.69999999999999</v>
      </c>
    </row>
    <row r="101" spans="1:6" s="10" customFormat="1" ht="25.5">
      <c r="A101" s="36" t="s">
        <v>168</v>
      </c>
      <c r="B101" s="5" t="s">
        <v>183</v>
      </c>
      <c r="C101" s="5" t="s">
        <v>205</v>
      </c>
      <c r="D101" s="5" t="s">
        <v>169</v>
      </c>
      <c r="E101" s="19">
        <v>126</v>
      </c>
      <c r="F101" s="23">
        <v>80.3</v>
      </c>
    </row>
    <row r="102" spans="1:6" s="10" customFormat="1" ht="25.5">
      <c r="A102" s="36" t="s">
        <v>170</v>
      </c>
      <c r="B102" s="5" t="s">
        <v>183</v>
      </c>
      <c r="C102" s="5" t="s">
        <v>205</v>
      </c>
      <c r="D102" s="5" t="s">
        <v>171</v>
      </c>
      <c r="E102" s="19">
        <v>80.4</v>
      </c>
      <c r="F102" s="23">
        <v>22.4</v>
      </c>
    </row>
    <row r="103" spans="1:6" s="10" customFormat="1" ht="165.75">
      <c r="A103" s="35" t="s">
        <v>206</v>
      </c>
      <c r="B103" s="6" t="s">
        <v>183</v>
      </c>
      <c r="C103" s="6" t="s">
        <v>207</v>
      </c>
      <c r="D103" s="6" t="s">
        <v>132</v>
      </c>
      <c r="E103" s="18">
        <f>E104+E106</f>
        <v>30.7</v>
      </c>
      <c r="F103" s="18">
        <f>F105+F107</f>
        <v>0</v>
      </c>
    </row>
    <row r="104" spans="1:6" s="12" customFormat="1" ht="25.5">
      <c r="A104" s="36" t="s">
        <v>82</v>
      </c>
      <c r="B104" s="5" t="s">
        <v>183</v>
      </c>
      <c r="C104" s="5" t="s">
        <v>207</v>
      </c>
      <c r="D104" s="5" t="s">
        <v>81</v>
      </c>
      <c r="E104" s="19">
        <f>E105</f>
        <v>22.7</v>
      </c>
      <c r="F104" s="19"/>
    </row>
    <row r="105" spans="1:6" s="10" customFormat="1" ht="12.75">
      <c r="A105" s="36" t="s">
        <v>162</v>
      </c>
      <c r="B105" s="5" t="s">
        <v>183</v>
      </c>
      <c r="C105" s="5" t="s">
        <v>207</v>
      </c>
      <c r="D105" s="5" t="s">
        <v>163</v>
      </c>
      <c r="E105" s="19">
        <v>22.7</v>
      </c>
      <c r="F105" s="24"/>
    </row>
    <row r="106" spans="1:6" s="10" customFormat="1" ht="25.5">
      <c r="A106" s="36" t="s">
        <v>75</v>
      </c>
      <c r="B106" s="5" t="s">
        <v>183</v>
      </c>
      <c r="C106" s="5" t="s">
        <v>207</v>
      </c>
      <c r="D106" s="5" t="s">
        <v>74</v>
      </c>
      <c r="E106" s="19">
        <f>E107</f>
        <v>8</v>
      </c>
      <c r="F106" s="24"/>
    </row>
    <row r="107" spans="1:6" s="10" customFormat="1" ht="25.5">
      <c r="A107" s="36" t="s">
        <v>170</v>
      </c>
      <c r="B107" s="5" t="s">
        <v>183</v>
      </c>
      <c r="C107" s="5" t="s">
        <v>207</v>
      </c>
      <c r="D107" s="5" t="s">
        <v>171</v>
      </c>
      <c r="E107" s="19">
        <v>8</v>
      </c>
      <c r="F107" s="24"/>
    </row>
    <row r="108" spans="1:6" s="10" customFormat="1" ht="12.75">
      <c r="A108" s="35" t="s">
        <v>78</v>
      </c>
      <c r="B108" s="6" t="s">
        <v>76</v>
      </c>
      <c r="C108" s="6"/>
      <c r="D108" s="6"/>
      <c r="E108" s="18">
        <f>E109</f>
        <v>17.7</v>
      </c>
      <c r="F108" s="24"/>
    </row>
    <row r="109" spans="1:6" s="10" customFormat="1" ht="25.5">
      <c r="A109" s="35" t="s">
        <v>221</v>
      </c>
      <c r="B109" s="6" t="s">
        <v>76</v>
      </c>
      <c r="C109" s="6" t="s">
        <v>222</v>
      </c>
      <c r="D109" s="6"/>
      <c r="E109" s="18">
        <f>E110</f>
        <v>17.7</v>
      </c>
      <c r="F109" s="24"/>
    </row>
    <row r="110" spans="1:6" s="10" customFormat="1" ht="38.25">
      <c r="A110" s="35" t="s">
        <v>97</v>
      </c>
      <c r="B110" s="6" t="s">
        <v>76</v>
      </c>
      <c r="C110" s="6" t="s">
        <v>77</v>
      </c>
      <c r="D110" s="6"/>
      <c r="E110" s="18">
        <f>E111</f>
        <v>17.7</v>
      </c>
      <c r="F110" s="24"/>
    </row>
    <row r="111" spans="1:6" s="10" customFormat="1" ht="25.5">
      <c r="A111" s="36" t="s">
        <v>75</v>
      </c>
      <c r="B111" s="5" t="s">
        <v>76</v>
      </c>
      <c r="C111" s="5" t="s">
        <v>77</v>
      </c>
      <c r="D111" s="5" t="s">
        <v>74</v>
      </c>
      <c r="E111" s="19">
        <f>E112</f>
        <v>17.7</v>
      </c>
      <c r="F111" s="24"/>
    </row>
    <row r="112" spans="1:6" s="10" customFormat="1" ht="25.5">
      <c r="A112" s="36" t="s">
        <v>170</v>
      </c>
      <c r="B112" s="5" t="s">
        <v>76</v>
      </c>
      <c r="C112" s="5" t="s">
        <v>77</v>
      </c>
      <c r="D112" s="5" t="s">
        <v>171</v>
      </c>
      <c r="E112" s="19">
        <v>17.7</v>
      </c>
      <c r="F112" s="24"/>
    </row>
    <row r="113" spans="1:6" s="10" customFormat="1" ht="38.25">
      <c r="A113" s="35" t="s">
        <v>208</v>
      </c>
      <c r="B113" s="6" t="s">
        <v>209</v>
      </c>
      <c r="C113" s="6" t="s">
        <v>132</v>
      </c>
      <c r="D113" s="6" t="s">
        <v>132</v>
      </c>
      <c r="E113" s="18">
        <f>E114+E124+E129</f>
        <v>6411.900000000001</v>
      </c>
      <c r="F113" s="18">
        <f>F114+F124+F129</f>
        <v>4827.1</v>
      </c>
    </row>
    <row r="114" spans="1:6" s="10" customFormat="1" ht="51">
      <c r="A114" s="35" t="s">
        <v>158</v>
      </c>
      <c r="B114" s="6" t="s">
        <v>209</v>
      </c>
      <c r="C114" s="6" t="s">
        <v>159</v>
      </c>
      <c r="D114" s="6" t="s">
        <v>132</v>
      </c>
      <c r="E114" s="18">
        <f>E115</f>
        <v>6377.1</v>
      </c>
      <c r="F114" s="18">
        <f>F115</f>
        <v>4824.5</v>
      </c>
    </row>
    <row r="115" spans="1:6" s="10" customFormat="1" ht="12.75">
      <c r="A115" s="35" t="s">
        <v>166</v>
      </c>
      <c r="B115" s="6" t="s">
        <v>209</v>
      </c>
      <c r="C115" s="6" t="s">
        <v>167</v>
      </c>
      <c r="D115" s="6" t="s">
        <v>132</v>
      </c>
      <c r="E115" s="18">
        <f>E116</f>
        <v>6377.1</v>
      </c>
      <c r="F115" s="18">
        <f>F116</f>
        <v>4824.5</v>
      </c>
    </row>
    <row r="116" spans="1:6" s="10" customFormat="1" ht="25.5">
      <c r="A116" s="35" t="s">
        <v>184</v>
      </c>
      <c r="B116" s="6" t="s">
        <v>209</v>
      </c>
      <c r="C116" s="6" t="s">
        <v>185</v>
      </c>
      <c r="D116" s="6" t="s">
        <v>132</v>
      </c>
      <c r="E116" s="18">
        <f>E117+E119+E122</f>
        <v>6377.1</v>
      </c>
      <c r="F116" s="18">
        <f>F117+F119+F122</f>
        <v>4824.5</v>
      </c>
    </row>
    <row r="117" spans="1:6" s="12" customFormat="1" ht="25.5">
      <c r="A117" s="36" t="s">
        <v>82</v>
      </c>
      <c r="B117" s="5" t="s">
        <v>209</v>
      </c>
      <c r="C117" s="5" t="s">
        <v>185</v>
      </c>
      <c r="D117" s="5" t="s">
        <v>81</v>
      </c>
      <c r="E117" s="19">
        <f>E118</f>
        <v>5542</v>
      </c>
      <c r="F117" s="19">
        <f>F118</f>
        <v>4231</v>
      </c>
    </row>
    <row r="118" spans="1:6" s="10" customFormat="1" ht="12.75">
      <c r="A118" s="36" t="s">
        <v>162</v>
      </c>
      <c r="B118" s="5" t="s">
        <v>209</v>
      </c>
      <c r="C118" s="5" t="s">
        <v>185</v>
      </c>
      <c r="D118" s="5" t="s">
        <v>163</v>
      </c>
      <c r="E118" s="19">
        <v>5542</v>
      </c>
      <c r="F118" s="23">
        <v>4231</v>
      </c>
    </row>
    <row r="119" spans="1:6" s="10" customFormat="1" ht="25.5">
      <c r="A119" s="36" t="s">
        <v>75</v>
      </c>
      <c r="B119" s="5" t="s">
        <v>209</v>
      </c>
      <c r="C119" s="5" t="s">
        <v>185</v>
      </c>
      <c r="D119" s="5" t="s">
        <v>74</v>
      </c>
      <c r="E119" s="19">
        <f>E120+E121</f>
        <v>830.0999999999999</v>
      </c>
      <c r="F119" s="19">
        <f>F120+F121</f>
        <v>593.5</v>
      </c>
    </row>
    <row r="120" spans="1:6" s="10" customFormat="1" ht="25.5">
      <c r="A120" s="36" t="s">
        <v>168</v>
      </c>
      <c r="B120" s="5" t="s">
        <v>209</v>
      </c>
      <c r="C120" s="5" t="s">
        <v>185</v>
      </c>
      <c r="D120" s="5" t="s">
        <v>169</v>
      </c>
      <c r="E120" s="19">
        <v>460.7</v>
      </c>
      <c r="F120" s="23">
        <v>345.2</v>
      </c>
    </row>
    <row r="121" spans="1:6" s="10" customFormat="1" ht="25.5">
      <c r="A121" s="36" t="s">
        <v>170</v>
      </c>
      <c r="B121" s="5" t="s">
        <v>209</v>
      </c>
      <c r="C121" s="5" t="s">
        <v>185</v>
      </c>
      <c r="D121" s="5" t="s">
        <v>171</v>
      </c>
      <c r="E121" s="19">
        <v>369.4</v>
      </c>
      <c r="F121" s="23">
        <v>248.3</v>
      </c>
    </row>
    <row r="122" spans="1:6" s="10" customFormat="1" ht="12.75">
      <c r="A122" s="36" t="s">
        <v>122</v>
      </c>
      <c r="B122" s="5" t="s">
        <v>209</v>
      </c>
      <c r="C122" s="5" t="s">
        <v>185</v>
      </c>
      <c r="D122" s="5" t="s">
        <v>121</v>
      </c>
      <c r="E122" s="19">
        <f>E123</f>
        <v>5</v>
      </c>
      <c r="F122" s="19">
        <f>F123</f>
        <v>0</v>
      </c>
    </row>
    <row r="123" spans="1:6" s="10" customFormat="1" ht="12.75">
      <c r="A123" s="36" t="s">
        <v>172</v>
      </c>
      <c r="B123" s="5" t="s">
        <v>209</v>
      </c>
      <c r="C123" s="5" t="s">
        <v>185</v>
      </c>
      <c r="D123" s="5" t="s">
        <v>173</v>
      </c>
      <c r="E123" s="19">
        <v>5</v>
      </c>
      <c r="F123" s="23"/>
    </row>
    <row r="124" spans="1:6" s="10" customFormat="1" ht="25.5">
      <c r="A124" s="40" t="s">
        <v>174</v>
      </c>
      <c r="B124" s="6" t="s">
        <v>209</v>
      </c>
      <c r="C124" s="6" t="s">
        <v>175</v>
      </c>
      <c r="D124" s="6" t="s">
        <v>132</v>
      </c>
      <c r="E124" s="18">
        <f aca="true" t="shared" si="4" ref="E124:F127">E125</f>
        <v>9.8</v>
      </c>
      <c r="F124" s="18">
        <f t="shared" si="4"/>
        <v>2.6</v>
      </c>
    </row>
    <row r="125" spans="1:6" s="10" customFormat="1" ht="12.75">
      <c r="A125" s="40" t="s">
        <v>176</v>
      </c>
      <c r="B125" s="6" t="s">
        <v>209</v>
      </c>
      <c r="C125" s="6" t="s">
        <v>177</v>
      </c>
      <c r="D125" s="6"/>
      <c r="E125" s="18">
        <f t="shared" si="4"/>
        <v>9.8</v>
      </c>
      <c r="F125" s="18">
        <f t="shared" si="4"/>
        <v>2.6</v>
      </c>
    </row>
    <row r="126" spans="1:6" s="10" customFormat="1" ht="51">
      <c r="A126" s="40" t="s">
        <v>178</v>
      </c>
      <c r="B126" s="6" t="s">
        <v>209</v>
      </c>
      <c r="C126" s="6" t="s">
        <v>179</v>
      </c>
      <c r="D126" s="6"/>
      <c r="E126" s="18">
        <f t="shared" si="4"/>
        <v>9.8</v>
      </c>
      <c r="F126" s="18">
        <f t="shared" si="4"/>
        <v>2.6</v>
      </c>
    </row>
    <row r="127" spans="1:6" s="12" customFormat="1" ht="12.75">
      <c r="A127" s="34" t="s">
        <v>122</v>
      </c>
      <c r="B127" s="5" t="s">
        <v>209</v>
      </c>
      <c r="C127" s="5" t="s">
        <v>179</v>
      </c>
      <c r="D127" s="5" t="s">
        <v>121</v>
      </c>
      <c r="E127" s="19">
        <f t="shared" si="4"/>
        <v>9.8</v>
      </c>
      <c r="F127" s="19">
        <f t="shared" si="4"/>
        <v>2.6</v>
      </c>
    </row>
    <row r="128" spans="1:6" s="10" customFormat="1" ht="25.5">
      <c r="A128" s="34" t="s">
        <v>180</v>
      </c>
      <c r="B128" s="5" t="s">
        <v>209</v>
      </c>
      <c r="C128" s="5" t="s">
        <v>179</v>
      </c>
      <c r="D128" s="5" t="s">
        <v>181</v>
      </c>
      <c r="E128" s="19">
        <v>9.8</v>
      </c>
      <c r="F128" s="23">
        <v>2.6</v>
      </c>
    </row>
    <row r="129" spans="1:6" s="10" customFormat="1" ht="12.75">
      <c r="A129" s="35" t="s">
        <v>190</v>
      </c>
      <c r="B129" s="6" t="s">
        <v>209</v>
      </c>
      <c r="C129" s="6" t="s">
        <v>191</v>
      </c>
      <c r="D129" s="6" t="s">
        <v>132</v>
      </c>
      <c r="E129" s="18">
        <f>E130</f>
        <v>25</v>
      </c>
      <c r="F129" s="18">
        <f>F130</f>
        <v>0</v>
      </c>
    </row>
    <row r="130" spans="1:6" s="10" customFormat="1" ht="51">
      <c r="A130" s="35" t="s">
        <v>192</v>
      </c>
      <c r="B130" s="6" t="s">
        <v>209</v>
      </c>
      <c r="C130" s="6" t="s">
        <v>193</v>
      </c>
      <c r="D130" s="6" t="s">
        <v>132</v>
      </c>
      <c r="E130" s="18">
        <f>E131</f>
        <v>25</v>
      </c>
      <c r="F130" s="18">
        <f>F131</f>
        <v>0</v>
      </c>
    </row>
    <row r="131" spans="1:6" s="10" customFormat="1" ht="63.75">
      <c r="A131" s="35" t="s">
        <v>210</v>
      </c>
      <c r="B131" s="6" t="s">
        <v>209</v>
      </c>
      <c r="C131" s="6" t="s">
        <v>211</v>
      </c>
      <c r="D131" s="6" t="s">
        <v>132</v>
      </c>
      <c r="E131" s="18">
        <f>E132</f>
        <v>25</v>
      </c>
      <c r="F131" s="18">
        <f>F133</f>
        <v>0</v>
      </c>
    </row>
    <row r="132" spans="1:6" s="12" customFormat="1" ht="25.5">
      <c r="A132" s="36" t="s">
        <v>75</v>
      </c>
      <c r="B132" s="5" t="s">
        <v>209</v>
      </c>
      <c r="C132" s="5" t="s">
        <v>211</v>
      </c>
      <c r="D132" s="5" t="s">
        <v>74</v>
      </c>
      <c r="E132" s="19">
        <f>E133</f>
        <v>25</v>
      </c>
      <c r="F132" s="19"/>
    </row>
    <row r="133" spans="1:6" s="10" customFormat="1" ht="25.5">
      <c r="A133" s="36" t="s">
        <v>170</v>
      </c>
      <c r="B133" s="5" t="s">
        <v>209</v>
      </c>
      <c r="C133" s="5" t="s">
        <v>211</v>
      </c>
      <c r="D133" s="5" t="s">
        <v>171</v>
      </c>
      <c r="E133" s="19">
        <v>25</v>
      </c>
      <c r="F133" s="23"/>
    </row>
    <row r="134" spans="1:6" s="10" customFormat="1" ht="12.75">
      <c r="A134" s="35" t="s">
        <v>212</v>
      </c>
      <c r="B134" s="6" t="s">
        <v>213</v>
      </c>
      <c r="C134" s="6" t="s">
        <v>132</v>
      </c>
      <c r="D134" s="6" t="s">
        <v>132</v>
      </c>
      <c r="E134" s="18">
        <f aca="true" t="shared" si="5" ref="E134:F136">E135</f>
        <v>142</v>
      </c>
      <c r="F134" s="18">
        <f t="shared" si="5"/>
        <v>0</v>
      </c>
    </row>
    <row r="135" spans="1:6" s="10" customFormat="1" ht="12.75">
      <c r="A135" s="35" t="s">
        <v>212</v>
      </c>
      <c r="B135" s="6" t="s">
        <v>213</v>
      </c>
      <c r="C135" s="6" t="s">
        <v>214</v>
      </c>
      <c r="D135" s="6" t="s">
        <v>132</v>
      </c>
      <c r="E135" s="18">
        <f t="shared" si="5"/>
        <v>142</v>
      </c>
      <c r="F135" s="18">
        <f t="shared" si="5"/>
        <v>0</v>
      </c>
    </row>
    <row r="136" spans="1:6" s="10" customFormat="1" ht="12.75">
      <c r="A136" s="35" t="s">
        <v>215</v>
      </c>
      <c r="B136" s="6" t="s">
        <v>213</v>
      </c>
      <c r="C136" s="6" t="s">
        <v>216</v>
      </c>
      <c r="D136" s="6" t="s">
        <v>132</v>
      </c>
      <c r="E136" s="18">
        <f t="shared" si="5"/>
        <v>142</v>
      </c>
      <c r="F136" s="18">
        <f t="shared" si="5"/>
        <v>0</v>
      </c>
    </row>
    <row r="137" spans="1:6" s="10" customFormat="1" ht="12.75">
      <c r="A137" s="36" t="s">
        <v>217</v>
      </c>
      <c r="B137" s="5" t="s">
        <v>213</v>
      </c>
      <c r="C137" s="5" t="s">
        <v>216</v>
      </c>
      <c r="D137" s="5" t="s">
        <v>218</v>
      </c>
      <c r="E137" s="19">
        <v>142</v>
      </c>
      <c r="F137" s="23"/>
    </row>
    <row r="138" spans="1:6" s="10" customFormat="1" ht="12.75">
      <c r="A138" s="35" t="s">
        <v>219</v>
      </c>
      <c r="B138" s="6" t="s">
        <v>220</v>
      </c>
      <c r="C138" s="6" t="s">
        <v>132</v>
      </c>
      <c r="D138" s="6" t="s">
        <v>132</v>
      </c>
      <c r="E138" s="18">
        <f>E139+E146</f>
        <v>2796.9</v>
      </c>
      <c r="F138" s="18">
        <f>F139+F146</f>
        <v>2012.9</v>
      </c>
    </row>
    <row r="139" spans="1:6" s="10" customFormat="1" ht="25.5">
      <c r="A139" s="35" t="s">
        <v>221</v>
      </c>
      <c r="B139" s="6" t="s">
        <v>220</v>
      </c>
      <c r="C139" s="6" t="s">
        <v>222</v>
      </c>
      <c r="D139" s="6" t="s">
        <v>132</v>
      </c>
      <c r="E139" s="18">
        <f>E140</f>
        <v>1706</v>
      </c>
      <c r="F139" s="18">
        <f>F140</f>
        <v>1105.3</v>
      </c>
    </row>
    <row r="140" spans="1:6" s="10" customFormat="1" ht="25.5">
      <c r="A140" s="35" t="s">
        <v>223</v>
      </c>
      <c r="B140" s="6" t="s">
        <v>220</v>
      </c>
      <c r="C140" s="6" t="s">
        <v>224</v>
      </c>
      <c r="D140" s="6" t="s">
        <v>132</v>
      </c>
      <c r="E140" s="18">
        <f>E141+E143</f>
        <v>1706</v>
      </c>
      <c r="F140" s="18">
        <f>F141+F143</f>
        <v>1105.3</v>
      </c>
    </row>
    <row r="141" spans="1:6" s="12" customFormat="1" ht="25.5">
      <c r="A141" s="36" t="s">
        <v>82</v>
      </c>
      <c r="B141" s="5" t="s">
        <v>220</v>
      </c>
      <c r="C141" s="5" t="s">
        <v>224</v>
      </c>
      <c r="D141" s="5" t="s">
        <v>81</v>
      </c>
      <c r="E141" s="19">
        <f>E142</f>
        <v>918.3</v>
      </c>
      <c r="F141" s="19">
        <f>F142</f>
        <v>662.9</v>
      </c>
    </row>
    <row r="142" spans="1:6" s="10" customFormat="1" ht="12.75">
      <c r="A142" s="36" t="s">
        <v>162</v>
      </c>
      <c r="B142" s="5" t="s">
        <v>220</v>
      </c>
      <c r="C142" s="5" t="s">
        <v>224</v>
      </c>
      <c r="D142" s="5" t="s">
        <v>163</v>
      </c>
      <c r="E142" s="19">
        <v>918.3</v>
      </c>
      <c r="F142" s="23">
        <v>662.9</v>
      </c>
    </row>
    <row r="143" spans="1:6" s="10" customFormat="1" ht="25.5">
      <c r="A143" s="36" t="s">
        <v>75</v>
      </c>
      <c r="B143" s="5" t="s">
        <v>220</v>
      </c>
      <c r="C143" s="5" t="s">
        <v>224</v>
      </c>
      <c r="D143" s="5" t="s">
        <v>74</v>
      </c>
      <c r="E143" s="19">
        <f>E144+E145</f>
        <v>787.6999999999999</v>
      </c>
      <c r="F143" s="19">
        <f>F144+F145</f>
        <v>442.4</v>
      </c>
    </row>
    <row r="144" spans="1:6" s="10" customFormat="1" ht="25.5">
      <c r="A144" s="36" t="s">
        <v>168</v>
      </c>
      <c r="B144" s="5" t="s">
        <v>220</v>
      </c>
      <c r="C144" s="5" t="s">
        <v>224</v>
      </c>
      <c r="D144" s="5" t="s">
        <v>169</v>
      </c>
      <c r="E144" s="19">
        <v>76.8</v>
      </c>
      <c r="F144" s="23">
        <v>8.4</v>
      </c>
    </row>
    <row r="145" spans="1:6" s="10" customFormat="1" ht="25.5">
      <c r="A145" s="36" t="s">
        <v>170</v>
      </c>
      <c r="B145" s="5" t="s">
        <v>220</v>
      </c>
      <c r="C145" s="5" t="s">
        <v>224</v>
      </c>
      <c r="D145" s="5" t="s">
        <v>171</v>
      </c>
      <c r="E145" s="19">
        <v>710.9</v>
      </c>
      <c r="F145" s="23">
        <v>434</v>
      </c>
    </row>
    <row r="146" spans="1:6" s="10" customFormat="1" ht="25.5">
      <c r="A146" s="35" t="s">
        <v>174</v>
      </c>
      <c r="B146" s="6" t="s">
        <v>220</v>
      </c>
      <c r="C146" s="6" t="s">
        <v>175</v>
      </c>
      <c r="D146" s="6" t="s">
        <v>132</v>
      </c>
      <c r="E146" s="18">
        <f>E147</f>
        <v>1090.9</v>
      </c>
      <c r="F146" s="18">
        <f>F147</f>
        <v>907.6</v>
      </c>
    </row>
    <row r="147" spans="1:6" s="10" customFormat="1" ht="12.75">
      <c r="A147" s="35" t="s">
        <v>176</v>
      </c>
      <c r="B147" s="6" t="s">
        <v>220</v>
      </c>
      <c r="C147" s="6" t="s">
        <v>177</v>
      </c>
      <c r="D147" s="6" t="s">
        <v>132</v>
      </c>
      <c r="E147" s="18">
        <f>E151+E156+E148</f>
        <v>1090.9</v>
      </c>
      <c r="F147" s="18">
        <f>F151+F156+F148</f>
        <v>907.6</v>
      </c>
    </row>
    <row r="148" spans="1:6" s="10" customFormat="1" ht="51">
      <c r="A148" s="35" t="s">
        <v>5</v>
      </c>
      <c r="B148" s="6" t="s">
        <v>220</v>
      </c>
      <c r="C148" s="6" t="s">
        <v>179</v>
      </c>
      <c r="D148" s="6"/>
      <c r="E148" s="18">
        <f>E149</f>
        <v>0.9</v>
      </c>
      <c r="F148" s="18">
        <f>F149</f>
        <v>0.9</v>
      </c>
    </row>
    <row r="149" spans="1:6" s="12" customFormat="1" ht="12.75">
      <c r="A149" s="36" t="s">
        <v>122</v>
      </c>
      <c r="B149" s="5" t="s">
        <v>220</v>
      </c>
      <c r="C149" s="5" t="s">
        <v>179</v>
      </c>
      <c r="D149" s="5" t="s">
        <v>121</v>
      </c>
      <c r="E149" s="19">
        <f>E150</f>
        <v>0.9</v>
      </c>
      <c r="F149" s="19">
        <f>F150</f>
        <v>0.9</v>
      </c>
    </row>
    <row r="150" spans="1:6" s="12" customFormat="1" ht="25.5">
      <c r="A150" s="34" t="s">
        <v>180</v>
      </c>
      <c r="B150" s="5" t="s">
        <v>220</v>
      </c>
      <c r="C150" s="5" t="s">
        <v>179</v>
      </c>
      <c r="D150" s="5" t="s">
        <v>181</v>
      </c>
      <c r="E150" s="19">
        <v>0.9</v>
      </c>
      <c r="F150" s="19">
        <v>0.9</v>
      </c>
    </row>
    <row r="151" spans="1:6" s="10" customFormat="1" ht="12.75">
      <c r="A151" s="35" t="s">
        <v>225</v>
      </c>
      <c r="B151" s="6" t="s">
        <v>220</v>
      </c>
      <c r="C151" s="6" t="s">
        <v>226</v>
      </c>
      <c r="D151" s="6" t="s">
        <v>132</v>
      </c>
      <c r="E151" s="18">
        <f>E152+E154</f>
        <v>260</v>
      </c>
      <c r="F151" s="18">
        <f>F152+F154</f>
        <v>205</v>
      </c>
    </row>
    <row r="152" spans="1:6" s="12" customFormat="1" ht="25.5">
      <c r="A152" s="36" t="s">
        <v>75</v>
      </c>
      <c r="B152" s="5" t="s">
        <v>220</v>
      </c>
      <c r="C152" s="5" t="s">
        <v>226</v>
      </c>
      <c r="D152" s="5" t="s">
        <v>74</v>
      </c>
      <c r="E152" s="19">
        <f>E153</f>
        <v>252.4</v>
      </c>
      <c r="F152" s="19">
        <f>F153</f>
        <v>205</v>
      </c>
    </row>
    <row r="153" spans="1:6" s="10" customFormat="1" ht="25.5">
      <c r="A153" s="36" t="s">
        <v>170</v>
      </c>
      <c r="B153" s="5" t="s">
        <v>220</v>
      </c>
      <c r="C153" s="5" t="s">
        <v>226</v>
      </c>
      <c r="D153" s="5" t="s">
        <v>171</v>
      </c>
      <c r="E153" s="19">
        <v>252.4</v>
      </c>
      <c r="F153" s="23">
        <v>205</v>
      </c>
    </row>
    <row r="154" spans="1:6" s="10" customFormat="1" ht="12.75">
      <c r="A154" s="36" t="s">
        <v>122</v>
      </c>
      <c r="B154" s="5" t="s">
        <v>220</v>
      </c>
      <c r="C154" s="5" t="s">
        <v>226</v>
      </c>
      <c r="D154" s="5" t="s">
        <v>121</v>
      </c>
      <c r="E154" s="19">
        <f>E155</f>
        <v>7.6</v>
      </c>
      <c r="F154" s="23"/>
    </row>
    <row r="155" spans="1:6" s="10" customFormat="1" ht="12.75">
      <c r="A155" s="36" t="s">
        <v>172</v>
      </c>
      <c r="B155" s="5" t="s">
        <v>220</v>
      </c>
      <c r="C155" s="5" t="s">
        <v>226</v>
      </c>
      <c r="D155" s="5" t="s">
        <v>173</v>
      </c>
      <c r="E155" s="19">
        <v>7.6</v>
      </c>
      <c r="F155" s="23"/>
    </row>
    <row r="156" spans="1:6" s="10" customFormat="1" ht="51">
      <c r="A156" s="35" t="s">
        <v>227</v>
      </c>
      <c r="B156" s="6" t="s">
        <v>220</v>
      </c>
      <c r="C156" s="6" t="s">
        <v>228</v>
      </c>
      <c r="D156" s="6" t="s">
        <v>132</v>
      </c>
      <c r="E156" s="18">
        <f>E157</f>
        <v>830</v>
      </c>
      <c r="F156" s="18">
        <f>F157</f>
        <v>701.7</v>
      </c>
    </row>
    <row r="157" spans="1:6" s="12" customFormat="1" ht="12.75">
      <c r="A157" s="36" t="s">
        <v>94</v>
      </c>
      <c r="B157" s="5" t="s">
        <v>220</v>
      </c>
      <c r="C157" s="5" t="s">
        <v>228</v>
      </c>
      <c r="D157" s="5" t="s">
        <v>85</v>
      </c>
      <c r="E157" s="19">
        <f>E158</f>
        <v>830</v>
      </c>
      <c r="F157" s="19">
        <f>F158</f>
        <v>701.7</v>
      </c>
    </row>
    <row r="158" spans="1:6" s="10" customFormat="1" ht="63.75">
      <c r="A158" s="36" t="s">
        <v>229</v>
      </c>
      <c r="B158" s="5" t="s">
        <v>220</v>
      </c>
      <c r="C158" s="5" t="s">
        <v>228</v>
      </c>
      <c r="D158" s="5" t="s">
        <v>230</v>
      </c>
      <c r="E158" s="19">
        <v>830</v>
      </c>
      <c r="F158" s="23">
        <v>701.7</v>
      </c>
    </row>
    <row r="159" spans="1:6" s="10" customFormat="1" ht="12.75">
      <c r="A159" s="35" t="s">
        <v>231</v>
      </c>
      <c r="B159" s="6" t="s">
        <v>232</v>
      </c>
      <c r="C159" s="6" t="s">
        <v>132</v>
      </c>
      <c r="D159" s="6" t="s">
        <v>132</v>
      </c>
      <c r="E159" s="18">
        <f aca="true" t="shared" si="6" ref="E159:F162">E160</f>
        <v>1206.7</v>
      </c>
      <c r="F159" s="18">
        <f t="shared" si="6"/>
        <v>819.6</v>
      </c>
    </row>
    <row r="160" spans="1:6" s="10" customFormat="1" ht="12.75">
      <c r="A160" s="35" t="s">
        <v>233</v>
      </c>
      <c r="B160" s="6" t="s">
        <v>234</v>
      </c>
      <c r="C160" s="6" t="s">
        <v>132</v>
      </c>
      <c r="D160" s="6" t="s">
        <v>132</v>
      </c>
      <c r="E160" s="18">
        <f t="shared" si="6"/>
        <v>1206.7</v>
      </c>
      <c r="F160" s="18">
        <f t="shared" si="6"/>
        <v>819.6</v>
      </c>
    </row>
    <row r="161" spans="1:6" s="10" customFormat="1" ht="25.5">
      <c r="A161" s="35" t="s">
        <v>221</v>
      </c>
      <c r="B161" s="6" t="s">
        <v>234</v>
      </c>
      <c r="C161" s="6" t="s">
        <v>222</v>
      </c>
      <c r="D161" s="6" t="s">
        <v>132</v>
      </c>
      <c r="E161" s="18">
        <f t="shared" si="6"/>
        <v>1206.7</v>
      </c>
      <c r="F161" s="18">
        <f t="shared" si="6"/>
        <v>819.6</v>
      </c>
    </row>
    <row r="162" spans="1:6" s="10" customFormat="1" ht="38.25">
      <c r="A162" s="35" t="s">
        <v>235</v>
      </c>
      <c r="B162" s="6" t="s">
        <v>234</v>
      </c>
      <c r="C162" s="6" t="s">
        <v>236</v>
      </c>
      <c r="D162" s="6" t="s">
        <v>132</v>
      </c>
      <c r="E162" s="18">
        <f t="shared" si="6"/>
        <v>1206.7</v>
      </c>
      <c r="F162" s="18">
        <f t="shared" si="6"/>
        <v>819.6</v>
      </c>
    </row>
    <row r="163" spans="1:6" s="10" customFormat="1" ht="12.75">
      <c r="A163" s="36" t="s">
        <v>237</v>
      </c>
      <c r="B163" s="5" t="s">
        <v>234</v>
      </c>
      <c r="C163" s="5" t="s">
        <v>236</v>
      </c>
      <c r="D163" s="5" t="s">
        <v>238</v>
      </c>
      <c r="E163" s="19">
        <v>1206.7</v>
      </c>
      <c r="F163" s="23">
        <v>819.6</v>
      </c>
    </row>
    <row r="164" spans="1:6" s="30" customFormat="1" ht="25.5">
      <c r="A164" s="35" t="s">
        <v>239</v>
      </c>
      <c r="B164" s="29" t="s">
        <v>240</v>
      </c>
      <c r="C164" s="29" t="s">
        <v>132</v>
      </c>
      <c r="D164" s="29" t="s">
        <v>132</v>
      </c>
      <c r="E164" s="18">
        <f>E165+E208+E218</f>
        <v>1547667.9</v>
      </c>
      <c r="F164" s="18">
        <f>F165+F208+F218</f>
        <v>1393943.4999999998</v>
      </c>
    </row>
    <row r="165" spans="1:6" s="10" customFormat="1" ht="38.25">
      <c r="A165" s="35" t="s">
        <v>241</v>
      </c>
      <c r="B165" s="6" t="s">
        <v>242</v>
      </c>
      <c r="C165" s="6" t="s">
        <v>132</v>
      </c>
      <c r="D165" s="6" t="s">
        <v>132</v>
      </c>
      <c r="E165" s="18">
        <f>E166+E172</f>
        <v>1543960.7</v>
      </c>
      <c r="F165" s="18">
        <f>F166+F172</f>
        <v>1390492.4</v>
      </c>
    </row>
    <row r="166" spans="1:6" s="10" customFormat="1" ht="38.25">
      <c r="A166" s="35" t="s">
        <v>243</v>
      </c>
      <c r="B166" s="6" t="s">
        <v>242</v>
      </c>
      <c r="C166" s="6" t="s">
        <v>244</v>
      </c>
      <c r="D166" s="6" t="s">
        <v>132</v>
      </c>
      <c r="E166" s="18">
        <f>E167</f>
        <v>1152.6</v>
      </c>
      <c r="F166" s="18">
        <f>F167</f>
        <v>1133.9</v>
      </c>
    </row>
    <row r="167" spans="1:6" s="10" customFormat="1" ht="38.25">
      <c r="A167" s="35" t="s">
        <v>245</v>
      </c>
      <c r="B167" s="6" t="s">
        <v>242</v>
      </c>
      <c r="C167" s="6" t="s">
        <v>246</v>
      </c>
      <c r="D167" s="6" t="s">
        <v>132</v>
      </c>
      <c r="E167" s="18">
        <f>E168+E170</f>
        <v>1152.6</v>
      </c>
      <c r="F167" s="18">
        <f>F168+F170</f>
        <v>1133.9</v>
      </c>
    </row>
    <row r="168" spans="1:6" s="12" customFormat="1" ht="25.5">
      <c r="A168" s="36" t="s">
        <v>99</v>
      </c>
      <c r="B168" s="5" t="s">
        <v>242</v>
      </c>
      <c r="C168" s="5" t="s">
        <v>246</v>
      </c>
      <c r="D168" s="5" t="s">
        <v>98</v>
      </c>
      <c r="E168" s="19">
        <f>E169</f>
        <v>663.5</v>
      </c>
      <c r="F168" s="19">
        <f>F169</f>
        <v>657.5</v>
      </c>
    </row>
    <row r="169" spans="1:6" s="12" customFormat="1" ht="12.75">
      <c r="A169" s="36" t="s">
        <v>162</v>
      </c>
      <c r="B169" s="5" t="s">
        <v>242</v>
      </c>
      <c r="C169" s="5" t="s">
        <v>246</v>
      </c>
      <c r="D169" s="5" t="s">
        <v>317</v>
      </c>
      <c r="E169" s="19">
        <v>663.5</v>
      </c>
      <c r="F169" s="19">
        <v>657.5</v>
      </c>
    </row>
    <row r="170" spans="1:6" s="12" customFormat="1" ht="25.5">
      <c r="A170" s="36" t="s">
        <v>75</v>
      </c>
      <c r="B170" s="5" t="s">
        <v>242</v>
      </c>
      <c r="C170" s="5" t="s">
        <v>246</v>
      </c>
      <c r="D170" s="5" t="s">
        <v>74</v>
      </c>
      <c r="E170" s="19">
        <f>E171</f>
        <v>489.1</v>
      </c>
      <c r="F170" s="19">
        <f>F171</f>
        <v>476.4</v>
      </c>
    </row>
    <row r="171" spans="1:6" s="12" customFormat="1" ht="25.5">
      <c r="A171" s="36" t="s">
        <v>170</v>
      </c>
      <c r="B171" s="5" t="s">
        <v>242</v>
      </c>
      <c r="C171" s="5" t="s">
        <v>246</v>
      </c>
      <c r="D171" s="5" t="s">
        <v>171</v>
      </c>
      <c r="E171" s="19">
        <v>489.1</v>
      </c>
      <c r="F171" s="23">
        <v>476.4</v>
      </c>
    </row>
    <row r="172" spans="1:6" s="10" customFormat="1" ht="38.25">
      <c r="A172" s="40" t="s">
        <v>666</v>
      </c>
      <c r="B172" s="6" t="s">
        <v>242</v>
      </c>
      <c r="C172" s="6" t="s">
        <v>656</v>
      </c>
      <c r="D172" s="6"/>
      <c r="E172" s="18">
        <f>E173+E179+E185+E189+E192+E203+E206</f>
        <v>1542808.0999999999</v>
      </c>
      <c r="F172" s="18">
        <f>F173+F179+F185+F189+F192+F203+F206</f>
        <v>1389358.5</v>
      </c>
    </row>
    <row r="173" spans="1:6" s="10" customFormat="1" ht="114.75">
      <c r="A173" s="40" t="s">
        <v>714</v>
      </c>
      <c r="B173" s="6" t="s">
        <v>242</v>
      </c>
      <c r="C173" s="6" t="s">
        <v>657</v>
      </c>
      <c r="D173" s="6"/>
      <c r="E173" s="18">
        <f>E174+E176+E177</f>
        <v>52697.8</v>
      </c>
      <c r="F173" s="18">
        <f>F174+F176+F177</f>
        <v>52670.4</v>
      </c>
    </row>
    <row r="174" spans="1:6" s="12" customFormat="1" ht="25.5">
      <c r="A174" s="34" t="s">
        <v>75</v>
      </c>
      <c r="B174" s="5" t="s">
        <v>242</v>
      </c>
      <c r="C174" s="5" t="s">
        <v>657</v>
      </c>
      <c r="D174" s="5" t="s">
        <v>74</v>
      </c>
      <c r="E174" s="19">
        <f>E175</f>
        <v>1987.9</v>
      </c>
      <c r="F174" s="19">
        <f>F175</f>
        <v>1987.9</v>
      </c>
    </row>
    <row r="175" spans="1:6" s="10" customFormat="1" ht="25.5">
      <c r="A175" s="34" t="s">
        <v>170</v>
      </c>
      <c r="B175" s="5" t="s">
        <v>242</v>
      </c>
      <c r="C175" s="5" t="s">
        <v>657</v>
      </c>
      <c r="D175" s="5" t="s">
        <v>171</v>
      </c>
      <c r="E175" s="19">
        <v>1987.9</v>
      </c>
      <c r="F175" s="23">
        <v>1987.9</v>
      </c>
    </row>
    <row r="176" spans="1:6" s="10" customFormat="1" ht="12.75">
      <c r="A176" s="34" t="s">
        <v>667</v>
      </c>
      <c r="B176" s="5" t="s">
        <v>242</v>
      </c>
      <c r="C176" s="5" t="s">
        <v>657</v>
      </c>
      <c r="D176" s="5" t="s">
        <v>658</v>
      </c>
      <c r="E176" s="19">
        <v>50708.1</v>
      </c>
      <c r="F176" s="23">
        <v>50680.7</v>
      </c>
    </row>
    <row r="177" spans="1:6" s="10" customFormat="1" ht="12.75">
      <c r="A177" s="34" t="s">
        <v>84</v>
      </c>
      <c r="B177" s="5" t="s">
        <v>242</v>
      </c>
      <c r="C177" s="5" t="s">
        <v>657</v>
      </c>
      <c r="D177" s="5" t="s">
        <v>83</v>
      </c>
      <c r="E177" s="19">
        <f>E178</f>
        <v>1.8</v>
      </c>
      <c r="F177" s="19">
        <f>F178</f>
        <v>1.8</v>
      </c>
    </row>
    <row r="178" spans="1:6" s="10" customFormat="1" ht="89.25">
      <c r="A178" s="34" t="s">
        <v>651</v>
      </c>
      <c r="B178" s="5" t="s">
        <v>242</v>
      </c>
      <c r="C178" s="5" t="s">
        <v>657</v>
      </c>
      <c r="D178" s="5" t="s">
        <v>650</v>
      </c>
      <c r="E178" s="19">
        <v>1.8</v>
      </c>
      <c r="F178" s="23">
        <v>1.8</v>
      </c>
    </row>
    <row r="179" spans="1:6" s="10" customFormat="1" ht="127.5">
      <c r="A179" s="40" t="s">
        <v>715</v>
      </c>
      <c r="B179" s="6" t="s">
        <v>242</v>
      </c>
      <c r="C179" s="6" t="s">
        <v>659</v>
      </c>
      <c r="D179" s="6"/>
      <c r="E179" s="18">
        <f>E180+E182+E184</f>
        <v>833043.3</v>
      </c>
      <c r="F179" s="18">
        <f>F180+F182+F184</f>
        <v>728052.1</v>
      </c>
    </row>
    <row r="180" spans="1:6" s="12" customFormat="1" ht="25.5">
      <c r="A180" s="34" t="s">
        <v>75</v>
      </c>
      <c r="B180" s="5" t="s">
        <v>242</v>
      </c>
      <c r="C180" s="5" t="s">
        <v>659</v>
      </c>
      <c r="D180" s="5" t="s">
        <v>74</v>
      </c>
      <c r="E180" s="19">
        <f>E181</f>
        <v>4967.3</v>
      </c>
      <c r="F180" s="19">
        <f>F181</f>
        <v>2967.3</v>
      </c>
    </row>
    <row r="181" spans="1:6" s="10" customFormat="1" ht="25.5">
      <c r="A181" s="34" t="s">
        <v>170</v>
      </c>
      <c r="B181" s="5" t="s">
        <v>242</v>
      </c>
      <c r="C181" s="5" t="s">
        <v>659</v>
      </c>
      <c r="D181" s="5" t="s">
        <v>171</v>
      </c>
      <c r="E181" s="19">
        <v>4967.3</v>
      </c>
      <c r="F181" s="23">
        <v>2967.3</v>
      </c>
    </row>
    <row r="182" spans="1:6" s="10" customFormat="1" ht="25.5">
      <c r="A182" s="34" t="s">
        <v>87</v>
      </c>
      <c r="B182" s="5" t="s">
        <v>242</v>
      </c>
      <c r="C182" s="5" t="s">
        <v>659</v>
      </c>
      <c r="D182" s="5" t="s">
        <v>86</v>
      </c>
      <c r="E182" s="19">
        <f>E183</f>
        <v>453975.1</v>
      </c>
      <c r="F182" s="23">
        <f>F183</f>
        <v>401151.7</v>
      </c>
    </row>
    <row r="183" spans="1:6" s="10" customFormat="1" ht="25.5">
      <c r="A183" s="34" t="s">
        <v>668</v>
      </c>
      <c r="B183" s="5" t="s">
        <v>242</v>
      </c>
      <c r="C183" s="5" t="s">
        <v>659</v>
      </c>
      <c r="D183" s="5" t="s">
        <v>660</v>
      </c>
      <c r="E183" s="19">
        <v>453975.1</v>
      </c>
      <c r="F183" s="23">
        <v>401151.7</v>
      </c>
    </row>
    <row r="184" spans="1:6" s="10" customFormat="1" ht="12.75">
      <c r="A184" s="34" t="s">
        <v>667</v>
      </c>
      <c r="B184" s="5" t="s">
        <v>242</v>
      </c>
      <c r="C184" s="5" t="s">
        <v>659</v>
      </c>
      <c r="D184" s="5" t="s">
        <v>658</v>
      </c>
      <c r="E184" s="19">
        <v>374100.9</v>
      </c>
      <c r="F184" s="23">
        <v>323933.1</v>
      </c>
    </row>
    <row r="185" spans="1:6" s="10" customFormat="1" ht="51">
      <c r="A185" s="40" t="s">
        <v>66</v>
      </c>
      <c r="B185" s="6" t="s">
        <v>242</v>
      </c>
      <c r="C185" s="6" t="s">
        <v>661</v>
      </c>
      <c r="D185" s="6"/>
      <c r="E185" s="18">
        <f>E186</f>
        <v>274494.2</v>
      </c>
      <c r="F185" s="18">
        <f>F186</f>
        <v>231217</v>
      </c>
    </row>
    <row r="186" spans="1:6" s="12" customFormat="1" ht="25.5">
      <c r="A186" s="34" t="s">
        <v>75</v>
      </c>
      <c r="B186" s="5" t="s">
        <v>242</v>
      </c>
      <c r="C186" s="5" t="s">
        <v>661</v>
      </c>
      <c r="D186" s="5" t="s">
        <v>74</v>
      </c>
      <c r="E186" s="19">
        <f>E187+E188</f>
        <v>274494.2</v>
      </c>
      <c r="F186" s="19">
        <f>F187+F188</f>
        <v>231217</v>
      </c>
    </row>
    <row r="187" spans="1:6" s="12" customFormat="1" ht="25.5">
      <c r="A187" s="36" t="s">
        <v>168</v>
      </c>
      <c r="B187" s="5" t="s">
        <v>242</v>
      </c>
      <c r="C187" s="5" t="s">
        <v>661</v>
      </c>
      <c r="D187" s="5" t="s">
        <v>169</v>
      </c>
      <c r="E187" s="19">
        <v>603.3</v>
      </c>
      <c r="F187" s="19">
        <v>583.3</v>
      </c>
    </row>
    <row r="188" spans="1:6" s="10" customFormat="1" ht="25.5">
      <c r="A188" s="34" t="s">
        <v>170</v>
      </c>
      <c r="B188" s="5" t="s">
        <v>242</v>
      </c>
      <c r="C188" s="5" t="s">
        <v>661</v>
      </c>
      <c r="D188" s="5" t="s">
        <v>171</v>
      </c>
      <c r="E188" s="19">
        <v>273890.9</v>
      </c>
      <c r="F188" s="23">
        <v>230633.7</v>
      </c>
    </row>
    <row r="189" spans="1:6" s="10" customFormat="1" ht="63.75">
      <c r="A189" s="40" t="s">
        <v>669</v>
      </c>
      <c r="B189" s="6" t="s">
        <v>242</v>
      </c>
      <c r="C189" s="6" t="s">
        <v>662</v>
      </c>
      <c r="D189" s="6"/>
      <c r="E189" s="18">
        <f>E190</f>
        <v>4115</v>
      </c>
      <c r="F189" s="18">
        <f>F190</f>
        <v>3637.6</v>
      </c>
    </row>
    <row r="190" spans="1:6" s="12" customFormat="1" ht="25.5">
      <c r="A190" s="34" t="s">
        <v>75</v>
      </c>
      <c r="B190" s="5" t="s">
        <v>242</v>
      </c>
      <c r="C190" s="5" t="s">
        <v>662</v>
      </c>
      <c r="D190" s="5" t="s">
        <v>74</v>
      </c>
      <c r="E190" s="19">
        <f>E191</f>
        <v>4115</v>
      </c>
      <c r="F190" s="19">
        <f>F191</f>
        <v>3637.6</v>
      </c>
    </row>
    <row r="191" spans="1:6" s="10" customFormat="1" ht="25.5">
      <c r="A191" s="34" t="s">
        <v>170</v>
      </c>
      <c r="B191" s="5" t="s">
        <v>242</v>
      </c>
      <c r="C191" s="5" t="s">
        <v>662</v>
      </c>
      <c r="D191" s="5" t="s">
        <v>171</v>
      </c>
      <c r="E191" s="19">
        <v>4115</v>
      </c>
      <c r="F191" s="23">
        <v>3637.6</v>
      </c>
    </row>
    <row r="192" spans="1:6" s="10" customFormat="1" ht="114.75">
      <c r="A192" s="40" t="s">
        <v>716</v>
      </c>
      <c r="B192" s="6" t="s">
        <v>242</v>
      </c>
      <c r="C192" s="6" t="s">
        <v>663</v>
      </c>
      <c r="D192" s="6"/>
      <c r="E192" s="18">
        <f>E193+E196+E199+E201</f>
        <v>12237.900000000001</v>
      </c>
      <c r="F192" s="18">
        <f>F193+F196+F199+F201</f>
        <v>12233.1</v>
      </c>
    </row>
    <row r="193" spans="1:6" s="12" customFormat="1" ht="25.5">
      <c r="A193" s="34" t="s">
        <v>99</v>
      </c>
      <c r="B193" s="5" t="s">
        <v>242</v>
      </c>
      <c r="C193" s="5" t="s">
        <v>663</v>
      </c>
      <c r="D193" s="5" t="s">
        <v>98</v>
      </c>
      <c r="E193" s="19">
        <f>E194+E195</f>
        <v>8286.400000000001</v>
      </c>
      <c r="F193" s="19">
        <f>F194+F195</f>
        <v>8285.300000000001</v>
      </c>
    </row>
    <row r="194" spans="1:6" s="10" customFormat="1" ht="12.75">
      <c r="A194" s="34" t="s">
        <v>162</v>
      </c>
      <c r="B194" s="5" t="s">
        <v>242</v>
      </c>
      <c r="C194" s="5" t="s">
        <v>663</v>
      </c>
      <c r="D194" s="5" t="s">
        <v>317</v>
      </c>
      <c r="E194" s="19">
        <v>8286.2</v>
      </c>
      <c r="F194" s="23">
        <v>8285.1</v>
      </c>
    </row>
    <row r="195" spans="1:6" s="10" customFormat="1" ht="25.5">
      <c r="A195" s="34" t="s">
        <v>726</v>
      </c>
      <c r="B195" s="5" t="s">
        <v>242</v>
      </c>
      <c r="C195" s="5" t="s">
        <v>663</v>
      </c>
      <c r="D195" s="5" t="s">
        <v>310</v>
      </c>
      <c r="E195" s="19">
        <v>0.2</v>
      </c>
      <c r="F195" s="23">
        <v>0.2</v>
      </c>
    </row>
    <row r="196" spans="1:6" s="10" customFormat="1" ht="25.5">
      <c r="A196" s="34" t="s">
        <v>75</v>
      </c>
      <c r="B196" s="5" t="s">
        <v>242</v>
      </c>
      <c r="C196" s="5" t="s">
        <v>663</v>
      </c>
      <c r="D196" s="5" t="s">
        <v>74</v>
      </c>
      <c r="E196" s="19">
        <f>E197+E198</f>
        <v>3926.5</v>
      </c>
      <c r="F196" s="19">
        <f>F197+F198</f>
        <v>3922.7999999999997</v>
      </c>
    </row>
    <row r="197" spans="1:6" s="10" customFormat="1" ht="25.5">
      <c r="A197" s="36" t="s">
        <v>168</v>
      </c>
      <c r="B197" s="5" t="s">
        <v>242</v>
      </c>
      <c r="C197" s="5" t="s">
        <v>663</v>
      </c>
      <c r="D197" s="5" t="s">
        <v>169</v>
      </c>
      <c r="E197" s="19">
        <v>60.2</v>
      </c>
      <c r="F197" s="23">
        <v>60.2</v>
      </c>
    </row>
    <row r="198" spans="1:6" s="10" customFormat="1" ht="25.5">
      <c r="A198" s="34" t="s">
        <v>170</v>
      </c>
      <c r="B198" s="5" t="s">
        <v>242</v>
      </c>
      <c r="C198" s="5" t="s">
        <v>663</v>
      </c>
      <c r="D198" s="5" t="s">
        <v>171</v>
      </c>
      <c r="E198" s="19">
        <v>3866.3</v>
      </c>
      <c r="F198" s="23">
        <v>3862.6</v>
      </c>
    </row>
    <row r="199" spans="1:6" s="10" customFormat="1" ht="12.75">
      <c r="A199" s="34" t="s">
        <v>107</v>
      </c>
      <c r="B199" s="5" t="s">
        <v>242</v>
      </c>
      <c r="C199" s="5" t="s">
        <v>663</v>
      </c>
      <c r="D199" s="5" t="s">
        <v>106</v>
      </c>
      <c r="E199" s="19">
        <f>E200</f>
        <v>22.9</v>
      </c>
      <c r="F199" s="19">
        <f>F200</f>
        <v>22.9</v>
      </c>
    </row>
    <row r="200" spans="1:6" s="10" customFormat="1" ht="12.75">
      <c r="A200" s="34" t="s">
        <v>696</v>
      </c>
      <c r="B200" s="5" t="s">
        <v>242</v>
      </c>
      <c r="C200" s="5" t="s">
        <v>663</v>
      </c>
      <c r="D200" s="5" t="s">
        <v>692</v>
      </c>
      <c r="E200" s="19">
        <v>22.9</v>
      </c>
      <c r="F200" s="23">
        <v>22.9</v>
      </c>
    </row>
    <row r="201" spans="1:6" s="10" customFormat="1" ht="12.75">
      <c r="A201" s="34" t="s">
        <v>84</v>
      </c>
      <c r="B201" s="5" t="s">
        <v>242</v>
      </c>
      <c r="C201" s="5" t="s">
        <v>663</v>
      </c>
      <c r="D201" s="5" t="s">
        <v>83</v>
      </c>
      <c r="E201" s="19">
        <f>E202</f>
        <v>2.1</v>
      </c>
      <c r="F201" s="19">
        <f>F202</f>
        <v>2.1</v>
      </c>
    </row>
    <row r="202" spans="1:6" s="10" customFormat="1" ht="89.25">
      <c r="A202" s="34" t="s">
        <v>651</v>
      </c>
      <c r="B202" s="5" t="s">
        <v>242</v>
      </c>
      <c r="C202" s="5" t="s">
        <v>663</v>
      </c>
      <c r="D202" s="5" t="s">
        <v>650</v>
      </c>
      <c r="E202" s="19">
        <v>2.1</v>
      </c>
      <c r="F202" s="23">
        <v>2.1</v>
      </c>
    </row>
    <row r="203" spans="1:6" s="10" customFormat="1" ht="38.25">
      <c r="A203" s="40" t="s">
        <v>670</v>
      </c>
      <c r="B203" s="6" t="s">
        <v>242</v>
      </c>
      <c r="C203" s="6" t="s">
        <v>664</v>
      </c>
      <c r="D203" s="6"/>
      <c r="E203" s="18">
        <f>E204</f>
        <v>99419.9</v>
      </c>
      <c r="F203" s="18">
        <f>F204</f>
        <v>94748.3</v>
      </c>
    </row>
    <row r="204" spans="1:6" s="12" customFormat="1" ht="25.5">
      <c r="A204" s="34" t="s">
        <v>75</v>
      </c>
      <c r="B204" s="5" t="s">
        <v>242</v>
      </c>
      <c r="C204" s="5" t="s">
        <v>664</v>
      </c>
      <c r="D204" s="5" t="s">
        <v>74</v>
      </c>
      <c r="E204" s="19">
        <f>E205</f>
        <v>99419.9</v>
      </c>
      <c r="F204" s="19">
        <f>F205</f>
        <v>94748.3</v>
      </c>
    </row>
    <row r="205" spans="1:6" s="10" customFormat="1" ht="25.5">
      <c r="A205" s="34" t="s">
        <v>170</v>
      </c>
      <c r="B205" s="5" t="s">
        <v>242</v>
      </c>
      <c r="C205" s="5" t="s">
        <v>664</v>
      </c>
      <c r="D205" s="5" t="s">
        <v>171</v>
      </c>
      <c r="E205" s="19">
        <v>99419.9</v>
      </c>
      <c r="F205" s="23">
        <v>94748.3</v>
      </c>
    </row>
    <row r="206" spans="1:6" s="10" customFormat="1" ht="63.75">
      <c r="A206" s="40" t="s">
        <v>717</v>
      </c>
      <c r="B206" s="6" t="s">
        <v>242</v>
      </c>
      <c r="C206" s="6" t="s">
        <v>665</v>
      </c>
      <c r="D206" s="6"/>
      <c r="E206" s="18">
        <f>E207</f>
        <v>266800</v>
      </c>
      <c r="F206" s="18">
        <f>F207</f>
        <v>266800</v>
      </c>
    </row>
    <row r="207" spans="1:6" s="10" customFormat="1" ht="12.75">
      <c r="A207" s="34" t="s">
        <v>667</v>
      </c>
      <c r="B207" s="5" t="s">
        <v>242</v>
      </c>
      <c r="C207" s="5" t="s">
        <v>665</v>
      </c>
      <c r="D207" s="5" t="s">
        <v>658</v>
      </c>
      <c r="E207" s="19">
        <v>266800</v>
      </c>
      <c r="F207" s="23">
        <v>266800</v>
      </c>
    </row>
    <row r="208" spans="1:6" s="10" customFormat="1" ht="12.75">
      <c r="A208" s="35" t="s">
        <v>247</v>
      </c>
      <c r="B208" s="6" t="s">
        <v>248</v>
      </c>
      <c r="C208" s="6" t="s">
        <v>132</v>
      </c>
      <c r="D208" s="6" t="s">
        <v>132</v>
      </c>
      <c r="E208" s="18">
        <f>E209+E213</f>
        <v>2887.2</v>
      </c>
      <c r="F208" s="18">
        <f>F209+F213</f>
        <v>2872.2</v>
      </c>
    </row>
    <row r="209" spans="1:6" s="10" customFormat="1" ht="38.25">
      <c r="A209" s="35" t="s">
        <v>249</v>
      </c>
      <c r="B209" s="6" t="s">
        <v>248</v>
      </c>
      <c r="C209" s="6" t="s">
        <v>250</v>
      </c>
      <c r="D209" s="6" t="s">
        <v>132</v>
      </c>
      <c r="E209" s="18">
        <f>E210</f>
        <v>15</v>
      </c>
      <c r="F209" s="24"/>
    </row>
    <row r="210" spans="1:6" s="10" customFormat="1" ht="25.5">
      <c r="A210" s="35" t="s">
        <v>251</v>
      </c>
      <c r="B210" s="6" t="s">
        <v>248</v>
      </c>
      <c r="C210" s="6" t="s">
        <v>252</v>
      </c>
      <c r="D210" s="6" t="s">
        <v>132</v>
      </c>
      <c r="E210" s="18">
        <f>E211</f>
        <v>15</v>
      </c>
      <c r="F210" s="24"/>
    </row>
    <row r="211" spans="1:6" s="10" customFormat="1" ht="25.5">
      <c r="A211" s="36" t="s">
        <v>75</v>
      </c>
      <c r="B211" s="5" t="s">
        <v>248</v>
      </c>
      <c r="C211" s="5" t="s">
        <v>252</v>
      </c>
      <c r="D211" s="5" t="s">
        <v>74</v>
      </c>
      <c r="E211" s="19">
        <f>E212</f>
        <v>15</v>
      </c>
      <c r="F211" s="24"/>
    </row>
    <row r="212" spans="1:6" s="10" customFormat="1" ht="25.5">
      <c r="A212" s="36" t="s">
        <v>170</v>
      </c>
      <c r="B212" s="5" t="s">
        <v>248</v>
      </c>
      <c r="C212" s="5" t="s">
        <v>252</v>
      </c>
      <c r="D212" s="5" t="s">
        <v>171</v>
      </c>
      <c r="E212" s="19">
        <v>15</v>
      </c>
      <c r="F212" s="24"/>
    </row>
    <row r="213" spans="1:6" s="10" customFormat="1" ht="12.75">
      <c r="A213" s="35" t="s">
        <v>190</v>
      </c>
      <c r="B213" s="6" t="s">
        <v>248</v>
      </c>
      <c r="C213" s="6" t="s">
        <v>191</v>
      </c>
      <c r="D213" s="6"/>
      <c r="E213" s="18">
        <f aca="true" t="shared" si="7" ref="E213:F216">E214</f>
        <v>2872.2</v>
      </c>
      <c r="F213" s="18">
        <f t="shared" si="7"/>
        <v>2872.2</v>
      </c>
    </row>
    <row r="214" spans="1:6" s="10" customFormat="1" ht="63.75">
      <c r="A214" s="35" t="s">
        <v>67</v>
      </c>
      <c r="B214" s="6" t="s">
        <v>248</v>
      </c>
      <c r="C214" s="6" t="s">
        <v>6</v>
      </c>
      <c r="D214" s="6"/>
      <c r="E214" s="18">
        <f t="shared" si="7"/>
        <v>2872.2</v>
      </c>
      <c r="F214" s="18">
        <f t="shared" si="7"/>
        <v>2872.2</v>
      </c>
    </row>
    <row r="215" spans="1:6" s="10" customFormat="1" ht="25.5">
      <c r="A215" s="35" t="s">
        <v>8</v>
      </c>
      <c r="B215" s="6" t="s">
        <v>248</v>
      </c>
      <c r="C215" s="6" t="s">
        <v>7</v>
      </c>
      <c r="D215" s="6"/>
      <c r="E215" s="18">
        <f t="shared" si="7"/>
        <v>2872.2</v>
      </c>
      <c r="F215" s="18">
        <f t="shared" si="7"/>
        <v>2872.2</v>
      </c>
    </row>
    <row r="216" spans="1:6" s="12" customFormat="1" ht="12.75">
      <c r="A216" s="36" t="s">
        <v>89</v>
      </c>
      <c r="B216" s="5" t="s">
        <v>248</v>
      </c>
      <c r="C216" s="5" t="s">
        <v>7</v>
      </c>
      <c r="D216" s="5" t="s">
        <v>88</v>
      </c>
      <c r="E216" s="19">
        <f t="shared" si="7"/>
        <v>2872.2</v>
      </c>
      <c r="F216" s="19">
        <f t="shared" si="7"/>
        <v>2872.2</v>
      </c>
    </row>
    <row r="217" spans="1:6" s="10" customFormat="1" ht="51">
      <c r="A217" s="36" t="s">
        <v>503</v>
      </c>
      <c r="B217" s="5" t="s">
        <v>248</v>
      </c>
      <c r="C217" s="5" t="s">
        <v>7</v>
      </c>
      <c r="D217" s="5" t="s">
        <v>504</v>
      </c>
      <c r="E217" s="19">
        <v>2872.2</v>
      </c>
      <c r="F217" s="23">
        <v>2872.2</v>
      </c>
    </row>
    <row r="218" spans="1:6" s="10" customFormat="1" ht="25.5">
      <c r="A218" s="35" t="s">
        <v>253</v>
      </c>
      <c r="B218" s="6" t="s">
        <v>254</v>
      </c>
      <c r="C218" s="6" t="s">
        <v>132</v>
      </c>
      <c r="D218" s="6" t="s">
        <v>132</v>
      </c>
      <c r="E218" s="18">
        <f>E219</f>
        <v>820</v>
      </c>
      <c r="F218" s="18">
        <f>F219</f>
        <v>578.9</v>
      </c>
    </row>
    <row r="219" spans="1:6" s="10" customFormat="1" ht="38.25">
      <c r="A219" s="35" t="s">
        <v>249</v>
      </c>
      <c r="B219" s="6" t="s">
        <v>254</v>
      </c>
      <c r="C219" s="6" t="s">
        <v>250</v>
      </c>
      <c r="D219" s="6" t="s">
        <v>132</v>
      </c>
      <c r="E219" s="18">
        <f>E220</f>
        <v>820</v>
      </c>
      <c r="F219" s="18">
        <f>F220</f>
        <v>578.9</v>
      </c>
    </row>
    <row r="220" spans="1:6" s="10" customFormat="1" ht="25.5">
      <c r="A220" s="35" t="s">
        <v>251</v>
      </c>
      <c r="B220" s="6" t="s">
        <v>254</v>
      </c>
      <c r="C220" s="6" t="s">
        <v>252</v>
      </c>
      <c r="D220" s="6" t="s">
        <v>132</v>
      </c>
      <c r="E220" s="18">
        <f>E221+E223</f>
        <v>820</v>
      </c>
      <c r="F220" s="18">
        <f>F221+F223</f>
        <v>578.9</v>
      </c>
    </row>
    <row r="221" spans="1:6" s="12" customFormat="1" ht="25.5">
      <c r="A221" s="36" t="s">
        <v>99</v>
      </c>
      <c r="B221" s="5" t="s">
        <v>254</v>
      </c>
      <c r="C221" s="5" t="s">
        <v>252</v>
      </c>
      <c r="D221" s="5" t="s">
        <v>98</v>
      </c>
      <c r="E221" s="19">
        <f>E222</f>
        <v>570</v>
      </c>
      <c r="F221" s="19">
        <f>F222</f>
        <v>446.9</v>
      </c>
    </row>
    <row r="222" spans="1:6" s="10" customFormat="1" ht="12.75">
      <c r="A222" s="34" t="s">
        <v>162</v>
      </c>
      <c r="B222" s="5" t="s">
        <v>254</v>
      </c>
      <c r="C222" s="5" t="s">
        <v>252</v>
      </c>
      <c r="D222" s="5" t="s">
        <v>317</v>
      </c>
      <c r="E222" s="19">
        <v>570</v>
      </c>
      <c r="F222" s="23">
        <v>446.9</v>
      </c>
    </row>
    <row r="223" spans="1:6" s="10" customFormat="1" ht="25.5">
      <c r="A223" s="36" t="s">
        <v>75</v>
      </c>
      <c r="B223" s="5" t="s">
        <v>254</v>
      </c>
      <c r="C223" s="5" t="s">
        <v>252</v>
      </c>
      <c r="D223" s="5" t="s">
        <v>74</v>
      </c>
      <c r="E223" s="19">
        <f>E224+E225</f>
        <v>250</v>
      </c>
      <c r="F223" s="19">
        <f>F224+F225</f>
        <v>132</v>
      </c>
    </row>
    <row r="224" spans="1:6" s="10" customFormat="1" ht="25.5">
      <c r="A224" s="36" t="s">
        <v>671</v>
      </c>
      <c r="B224" s="5" t="s">
        <v>254</v>
      </c>
      <c r="C224" s="5" t="s">
        <v>252</v>
      </c>
      <c r="D224" s="5" t="s">
        <v>169</v>
      </c>
      <c r="E224" s="19">
        <v>99.8</v>
      </c>
      <c r="F224" s="23">
        <v>82.7</v>
      </c>
    </row>
    <row r="225" spans="1:6" s="10" customFormat="1" ht="25.5">
      <c r="A225" s="36" t="s">
        <v>170</v>
      </c>
      <c r="B225" s="5" t="s">
        <v>254</v>
      </c>
      <c r="C225" s="5" t="s">
        <v>252</v>
      </c>
      <c r="D225" s="5" t="s">
        <v>171</v>
      </c>
      <c r="E225" s="19">
        <v>150.2</v>
      </c>
      <c r="F225" s="23">
        <v>49.3</v>
      </c>
    </row>
    <row r="226" spans="1:6" s="10" customFormat="1" ht="12.75">
      <c r="A226" s="35" t="s">
        <v>255</v>
      </c>
      <c r="B226" s="6" t="s">
        <v>256</v>
      </c>
      <c r="C226" s="6" t="s">
        <v>132</v>
      </c>
      <c r="D226" s="6" t="s">
        <v>132</v>
      </c>
      <c r="E226" s="18">
        <f>E227+E240+E260</f>
        <v>24214.5</v>
      </c>
      <c r="F226" s="18">
        <f>F227+F240+F260</f>
        <v>12441.5</v>
      </c>
    </row>
    <row r="227" spans="1:6" s="10" customFormat="1" ht="12.75">
      <c r="A227" s="35" t="s">
        <v>257</v>
      </c>
      <c r="B227" s="6" t="s">
        <v>258</v>
      </c>
      <c r="C227" s="6" t="s">
        <v>132</v>
      </c>
      <c r="D227" s="6" t="s">
        <v>132</v>
      </c>
      <c r="E227" s="18">
        <f>E228+E233</f>
        <v>1100</v>
      </c>
      <c r="F227" s="18">
        <f>F228+F233</f>
        <v>43</v>
      </c>
    </row>
    <row r="228" spans="1:6" s="10" customFormat="1" ht="12.75">
      <c r="A228" s="35" t="s">
        <v>259</v>
      </c>
      <c r="B228" s="6" t="s">
        <v>258</v>
      </c>
      <c r="C228" s="6" t="s">
        <v>260</v>
      </c>
      <c r="D228" s="6" t="s">
        <v>132</v>
      </c>
      <c r="E228" s="18">
        <f aca="true" t="shared" si="8" ref="E228:F231">E229</f>
        <v>100</v>
      </c>
      <c r="F228" s="18">
        <f t="shared" si="8"/>
        <v>43</v>
      </c>
    </row>
    <row r="229" spans="1:6" s="10" customFormat="1" ht="25.5">
      <c r="A229" s="35" t="s">
        <v>261</v>
      </c>
      <c r="B229" s="6" t="s">
        <v>258</v>
      </c>
      <c r="C229" s="6" t="s">
        <v>262</v>
      </c>
      <c r="D229" s="6" t="s">
        <v>132</v>
      </c>
      <c r="E229" s="18">
        <f t="shared" si="8"/>
        <v>100</v>
      </c>
      <c r="F229" s="18">
        <f t="shared" si="8"/>
        <v>43</v>
      </c>
    </row>
    <row r="230" spans="1:6" s="10" customFormat="1" ht="38.25">
      <c r="A230" s="35" t="s">
        <v>263</v>
      </c>
      <c r="B230" s="6" t="s">
        <v>258</v>
      </c>
      <c r="C230" s="6" t="s">
        <v>264</v>
      </c>
      <c r="D230" s="6" t="s">
        <v>132</v>
      </c>
      <c r="E230" s="18">
        <f t="shared" si="8"/>
        <v>100</v>
      </c>
      <c r="F230" s="18">
        <f t="shared" si="8"/>
        <v>43</v>
      </c>
    </row>
    <row r="231" spans="1:6" s="12" customFormat="1" ht="25.5">
      <c r="A231" s="36" t="s">
        <v>75</v>
      </c>
      <c r="B231" s="5" t="s">
        <v>258</v>
      </c>
      <c r="C231" s="5" t="s">
        <v>264</v>
      </c>
      <c r="D231" s="5" t="s">
        <v>74</v>
      </c>
      <c r="E231" s="19">
        <f t="shared" si="8"/>
        <v>100</v>
      </c>
      <c r="F231" s="19">
        <f t="shared" si="8"/>
        <v>43</v>
      </c>
    </row>
    <row r="232" spans="1:6" s="10" customFormat="1" ht="25.5">
      <c r="A232" s="36" t="s">
        <v>170</v>
      </c>
      <c r="B232" s="5" t="s">
        <v>258</v>
      </c>
      <c r="C232" s="5" t="s">
        <v>264</v>
      </c>
      <c r="D232" s="5" t="s">
        <v>171</v>
      </c>
      <c r="E232" s="19">
        <v>100</v>
      </c>
      <c r="F232" s="23">
        <v>43</v>
      </c>
    </row>
    <row r="233" spans="1:6" s="10" customFormat="1" ht="12.75">
      <c r="A233" s="35" t="s">
        <v>265</v>
      </c>
      <c r="B233" s="6" t="s">
        <v>258</v>
      </c>
      <c r="C233" s="6" t="s">
        <v>266</v>
      </c>
      <c r="D233" s="6" t="s">
        <v>132</v>
      </c>
      <c r="E233" s="18">
        <f>E234+E237</f>
        <v>1000</v>
      </c>
      <c r="F233" s="18">
        <f>F234+F237</f>
        <v>0</v>
      </c>
    </row>
    <row r="234" spans="1:6" s="10" customFormat="1" ht="38.25">
      <c r="A234" s="35" t="s">
        <v>718</v>
      </c>
      <c r="B234" s="6" t="s">
        <v>258</v>
      </c>
      <c r="C234" s="6" t="s">
        <v>267</v>
      </c>
      <c r="D234" s="6" t="s">
        <v>132</v>
      </c>
      <c r="E234" s="18">
        <f>E235</f>
        <v>500</v>
      </c>
      <c r="F234" s="18">
        <f>F235</f>
        <v>0</v>
      </c>
    </row>
    <row r="235" spans="1:6" s="12" customFormat="1" ht="25.5">
      <c r="A235" s="36" t="s">
        <v>75</v>
      </c>
      <c r="B235" s="5" t="s">
        <v>258</v>
      </c>
      <c r="C235" s="5" t="s">
        <v>267</v>
      </c>
      <c r="D235" s="5" t="s">
        <v>74</v>
      </c>
      <c r="E235" s="19">
        <f>E236</f>
        <v>500</v>
      </c>
      <c r="F235" s="19">
        <f>F236</f>
        <v>0</v>
      </c>
    </row>
    <row r="236" spans="1:6" s="10" customFormat="1" ht="25.5">
      <c r="A236" s="36" t="s">
        <v>170</v>
      </c>
      <c r="B236" s="5" t="s">
        <v>258</v>
      </c>
      <c r="C236" s="5" t="s">
        <v>267</v>
      </c>
      <c r="D236" s="5" t="s">
        <v>171</v>
      </c>
      <c r="E236" s="19">
        <v>500</v>
      </c>
      <c r="F236" s="24"/>
    </row>
    <row r="237" spans="1:6" s="10" customFormat="1" ht="63.75">
      <c r="A237" s="35" t="s">
        <v>719</v>
      </c>
      <c r="B237" s="6" t="s">
        <v>258</v>
      </c>
      <c r="C237" s="6" t="s">
        <v>268</v>
      </c>
      <c r="D237" s="6" t="s">
        <v>132</v>
      </c>
      <c r="E237" s="18">
        <f>E238</f>
        <v>500</v>
      </c>
      <c r="F237" s="18">
        <f>F238</f>
        <v>0</v>
      </c>
    </row>
    <row r="238" spans="1:6" s="12" customFormat="1" ht="25.5">
      <c r="A238" s="36" t="s">
        <v>75</v>
      </c>
      <c r="B238" s="5" t="s">
        <v>258</v>
      </c>
      <c r="C238" s="5" t="s">
        <v>268</v>
      </c>
      <c r="D238" s="5" t="s">
        <v>74</v>
      </c>
      <c r="E238" s="19">
        <f>E239</f>
        <v>500</v>
      </c>
      <c r="F238" s="19">
        <f>F239</f>
        <v>0</v>
      </c>
    </row>
    <row r="239" spans="1:6" s="10" customFormat="1" ht="25.5">
      <c r="A239" s="36" t="s">
        <v>75</v>
      </c>
      <c r="B239" s="5" t="s">
        <v>258</v>
      </c>
      <c r="C239" s="5" t="s">
        <v>268</v>
      </c>
      <c r="D239" s="5" t="s">
        <v>171</v>
      </c>
      <c r="E239" s="19">
        <v>500</v>
      </c>
      <c r="F239" s="24"/>
    </row>
    <row r="240" spans="1:6" s="10" customFormat="1" ht="12.75">
      <c r="A240" s="35" t="s">
        <v>269</v>
      </c>
      <c r="B240" s="6" t="s">
        <v>270</v>
      </c>
      <c r="C240" s="6" t="s">
        <v>132</v>
      </c>
      <c r="D240" s="6" t="s">
        <v>132</v>
      </c>
      <c r="E240" s="18">
        <f>E241+E252+E256</f>
        <v>21773.4</v>
      </c>
      <c r="F240" s="18">
        <f>F241+F252+F256</f>
        <v>11790</v>
      </c>
    </row>
    <row r="241" spans="1:6" s="10" customFormat="1" ht="12.75">
      <c r="A241" s="35" t="s">
        <v>271</v>
      </c>
      <c r="B241" s="6" t="s">
        <v>270</v>
      </c>
      <c r="C241" s="6" t="s">
        <v>272</v>
      </c>
      <c r="D241" s="6" t="s">
        <v>132</v>
      </c>
      <c r="E241" s="18">
        <f>E242+E246</f>
        <v>8077.799999999999</v>
      </c>
      <c r="F241" s="18">
        <f>F242+F246</f>
        <v>6097.199999999999</v>
      </c>
    </row>
    <row r="242" spans="1:6" s="10" customFormat="1" ht="12.75">
      <c r="A242" s="35" t="s">
        <v>729</v>
      </c>
      <c r="B242" s="6" t="s">
        <v>270</v>
      </c>
      <c r="C242" s="6" t="s">
        <v>727</v>
      </c>
      <c r="D242" s="6"/>
      <c r="E242" s="18">
        <f aca="true" t="shared" si="9" ref="E242:F244">E243</f>
        <v>2738.7</v>
      </c>
      <c r="F242" s="18">
        <f t="shared" si="9"/>
        <v>1464.6</v>
      </c>
    </row>
    <row r="243" spans="1:6" s="10" customFormat="1" ht="38.25">
      <c r="A243" s="35" t="s">
        <v>730</v>
      </c>
      <c r="B243" s="6" t="s">
        <v>270</v>
      </c>
      <c r="C243" s="6" t="s">
        <v>728</v>
      </c>
      <c r="D243" s="6"/>
      <c r="E243" s="18">
        <f t="shared" si="9"/>
        <v>2738.7</v>
      </c>
      <c r="F243" s="18">
        <f t="shared" si="9"/>
        <v>1464.6</v>
      </c>
    </row>
    <row r="244" spans="1:6" s="12" customFormat="1" ht="25.5">
      <c r="A244" s="36" t="s">
        <v>75</v>
      </c>
      <c r="B244" s="5" t="s">
        <v>270</v>
      </c>
      <c r="C244" s="5" t="s">
        <v>728</v>
      </c>
      <c r="D244" s="5" t="s">
        <v>74</v>
      </c>
      <c r="E244" s="19">
        <f t="shared" si="9"/>
        <v>2738.7</v>
      </c>
      <c r="F244" s="19">
        <f t="shared" si="9"/>
        <v>1464.6</v>
      </c>
    </row>
    <row r="245" spans="1:6" s="12" customFormat="1" ht="25.5">
      <c r="A245" s="36" t="s">
        <v>170</v>
      </c>
      <c r="B245" s="5" t="s">
        <v>270</v>
      </c>
      <c r="C245" s="5" t="s">
        <v>728</v>
      </c>
      <c r="D245" s="5" t="s">
        <v>171</v>
      </c>
      <c r="E245" s="19">
        <v>2738.7</v>
      </c>
      <c r="F245" s="23">
        <v>1464.6</v>
      </c>
    </row>
    <row r="246" spans="1:6" s="10" customFormat="1" ht="12.75">
      <c r="A246" s="35" t="s">
        <v>273</v>
      </c>
      <c r="B246" s="6" t="s">
        <v>270</v>
      </c>
      <c r="C246" s="6" t="s">
        <v>274</v>
      </c>
      <c r="D246" s="6" t="s">
        <v>132</v>
      </c>
      <c r="E246" s="18">
        <f>E247+E250</f>
        <v>5339.099999999999</v>
      </c>
      <c r="F246" s="18">
        <f>F247+F250</f>
        <v>4632.599999999999</v>
      </c>
    </row>
    <row r="247" spans="1:6" s="10" customFormat="1" ht="38.25">
      <c r="A247" s="35" t="s">
        <v>731</v>
      </c>
      <c r="B247" s="6" t="s">
        <v>270</v>
      </c>
      <c r="C247" s="6" t="s">
        <v>275</v>
      </c>
      <c r="D247" s="6" t="s">
        <v>132</v>
      </c>
      <c r="E247" s="18">
        <f>E248</f>
        <v>174.9</v>
      </c>
      <c r="F247" s="18">
        <f>F248</f>
        <v>127.4</v>
      </c>
    </row>
    <row r="248" spans="1:6" s="12" customFormat="1" ht="25.5">
      <c r="A248" s="36" t="s">
        <v>75</v>
      </c>
      <c r="B248" s="5" t="s">
        <v>270</v>
      </c>
      <c r="C248" s="5" t="s">
        <v>275</v>
      </c>
      <c r="D248" s="5" t="s">
        <v>74</v>
      </c>
      <c r="E248" s="19">
        <f>E249</f>
        <v>174.9</v>
      </c>
      <c r="F248" s="19">
        <f>F249</f>
        <v>127.4</v>
      </c>
    </row>
    <row r="249" spans="1:6" s="10" customFormat="1" ht="25.5">
      <c r="A249" s="36" t="s">
        <v>170</v>
      </c>
      <c r="B249" s="5" t="s">
        <v>270</v>
      </c>
      <c r="C249" s="5" t="s">
        <v>275</v>
      </c>
      <c r="D249" s="5" t="s">
        <v>171</v>
      </c>
      <c r="E249" s="19">
        <v>174.9</v>
      </c>
      <c r="F249" s="23">
        <v>127.4</v>
      </c>
    </row>
    <row r="250" spans="1:6" s="10" customFormat="1" ht="51">
      <c r="A250" s="35" t="s">
        <v>10</v>
      </c>
      <c r="B250" s="6" t="s">
        <v>270</v>
      </c>
      <c r="C250" s="6" t="s">
        <v>9</v>
      </c>
      <c r="D250" s="6"/>
      <c r="E250" s="18">
        <f>E251</f>
        <v>5164.2</v>
      </c>
      <c r="F250" s="24">
        <f>F251</f>
        <v>4505.2</v>
      </c>
    </row>
    <row r="251" spans="1:6" s="10" customFormat="1" ht="12.75">
      <c r="A251" s="36" t="s">
        <v>690</v>
      </c>
      <c r="B251" s="5" t="s">
        <v>270</v>
      </c>
      <c r="C251" s="5" t="s">
        <v>9</v>
      </c>
      <c r="D251" s="5" t="s">
        <v>683</v>
      </c>
      <c r="E251" s="19">
        <v>5164.2</v>
      </c>
      <c r="F251" s="23">
        <v>4505.2</v>
      </c>
    </row>
    <row r="252" spans="1:6" s="10" customFormat="1" ht="12.75">
      <c r="A252" s="35" t="s">
        <v>674</v>
      </c>
      <c r="B252" s="6" t="s">
        <v>270</v>
      </c>
      <c r="C252" s="6" t="s">
        <v>672</v>
      </c>
      <c r="D252" s="6"/>
      <c r="E252" s="18">
        <f aca="true" t="shared" si="10" ref="E252:F254">E253</f>
        <v>13595.6</v>
      </c>
      <c r="F252" s="18">
        <f t="shared" si="10"/>
        <v>5682.6</v>
      </c>
    </row>
    <row r="253" spans="1:6" s="10" customFormat="1" ht="38.25">
      <c r="A253" s="40" t="s">
        <v>675</v>
      </c>
      <c r="B253" s="6" t="s">
        <v>270</v>
      </c>
      <c r="C253" s="6" t="s">
        <v>673</v>
      </c>
      <c r="D253" s="6"/>
      <c r="E253" s="18">
        <f t="shared" si="10"/>
        <v>13595.6</v>
      </c>
      <c r="F253" s="18">
        <f t="shared" si="10"/>
        <v>5682.6</v>
      </c>
    </row>
    <row r="254" spans="1:6" s="12" customFormat="1" ht="25.5">
      <c r="A254" s="34" t="s">
        <v>75</v>
      </c>
      <c r="B254" s="5" t="s">
        <v>270</v>
      </c>
      <c r="C254" s="5" t="s">
        <v>673</v>
      </c>
      <c r="D254" s="5" t="s">
        <v>74</v>
      </c>
      <c r="E254" s="19">
        <f t="shared" si="10"/>
        <v>13595.6</v>
      </c>
      <c r="F254" s="19">
        <f t="shared" si="10"/>
        <v>5682.6</v>
      </c>
    </row>
    <row r="255" spans="1:6" s="10" customFormat="1" ht="25.5">
      <c r="A255" s="34" t="s">
        <v>170</v>
      </c>
      <c r="B255" s="5" t="s">
        <v>270</v>
      </c>
      <c r="C255" s="5" t="s">
        <v>673</v>
      </c>
      <c r="D255" s="5" t="s">
        <v>171</v>
      </c>
      <c r="E255" s="19">
        <v>13595.6</v>
      </c>
      <c r="F255" s="23">
        <v>5682.6</v>
      </c>
    </row>
    <row r="256" spans="1:6" s="10" customFormat="1" ht="12.75">
      <c r="A256" s="35" t="s">
        <v>265</v>
      </c>
      <c r="B256" s="6" t="s">
        <v>270</v>
      </c>
      <c r="C256" s="6" t="s">
        <v>266</v>
      </c>
      <c r="D256" s="6" t="s">
        <v>132</v>
      </c>
      <c r="E256" s="18">
        <f aca="true" t="shared" si="11" ref="E256:F258">E257</f>
        <v>100</v>
      </c>
      <c r="F256" s="18">
        <f t="shared" si="11"/>
        <v>10.2</v>
      </c>
    </row>
    <row r="257" spans="1:6" s="10" customFormat="1" ht="51">
      <c r="A257" s="35" t="s">
        <v>276</v>
      </c>
      <c r="B257" s="6" t="s">
        <v>270</v>
      </c>
      <c r="C257" s="6" t="s">
        <v>277</v>
      </c>
      <c r="D257" s="6" t="s">
        <v>132</v>
      </c>
      <c r="E257" s="18">
        <f t="shared" si="11"/>
        <v>100</v>
      </c>
      <c r="F257" s="18">
        <f t="shared" si="11"/>
        <v>10.2</v>
      </c>
    </row>
    <row r="258" spans="1:6" s="12" customFormat="1" ht="25.5">
      <c r="A258" s="34" t="s">
        <v>75</v>
      </c>
      <c r="B258" s="5" t="s">
        <v>270</v>
      </c>
      <c r="C258" s="5" t="s">
        <v>277</v>
      </c>
      <c r="D258" s="5" t="s">
        <v>74</v>
      </c>
      <c r="E258" s="19">
        <f t="shared" si="11"/>
        <v>100</v>
      </c>
      <c r="F258" s="19">
        <f t="shared" si="11"/>
        <v>10.2</v>
      </c>
    </row>
    <row r="259" spans="1:6" s="10" customFormat="1" ht="25.5">
      <c r="A259" s="36" t="s">
        <v>170</v>
      </c>
      <c r="B259" s="5" t="s">
        <v>270</v>
      </c>
      <c r="C259" s="5" t="s">
        <v>277</v>
      </c>
      <c r="D259" s="5" t="s">
        <v>171</v>
      </c>
      <c r="E259" s="19">
        <v>100</v>
      </c>
      <c r="F259" s="23">
        <v>10.2</v>
      </c>
    </row>
    <row r="260" spans="1:6" s="10" customFormat="1" ht="25.5">
      <c r="A260" s="35" t="s">
        <v>278</v>
      </c>
      <c r="B260" s="6" t="s">
        <v>279</v>
      </c>
      <c r="C260" s="6" t="s">
        <v>132</v>
      </c>
      <c r="D260" s="6" t="s">
        <v>132</v>
      </c>
      <c r="E260" s="18">
        <f>E265+E261+E269</f>
        <v>1341.1</v>
      </c>
      <c r="F260" s="18">
        <f>F265+F261+F269</f>
        <v>608.5</v>
      </c>
    </row>
    <row r="261" spans="1:6" s="10" customFormat="1" ht="38.25">
      <c r="A261" s="35" t="s">
        <v>654</v>
      </c>
      <c r="B261" s="6" t="s">
        <v>279</v>
      </c>
      <c r="C261" s="6" t="s">
        <v>652</v>
      </c>
      <c r="D261" s="6"/>
      <c r="E261" s="18">
        <f aca="true" t="shared" si="12" ref="E261:F263">E262</f>
        <v>400</v>
      </c>
      <c r="F261" s="18">
        <f t="shared" si="12"/>
        <v>400</v>
      </c>
    </row>
    <row r="262" spans="1:6" s="10" customFormat="1" ht="25.5">
      <c r="A262" s="35" t="s">
        <v>655</v>
      </c>
      <c r="B262" s="6" t="s">
        <v>279</v>
      </c>
      <c r="C262" s="6" t="s">
        <v>653</v>
      </c>
      <c r="D262" s="6"/>
      <c r="E262" s="18">
        <f t="shared" si="12"/>
        <v>400</v>
      </c>
      <c r="F262" s="18">
        <f t="shared" si="12"/>
        <v>400</v>
      </c>
    </row>
    <row r="263" spans="1:6" s="12" customFormat="1" ht="25.5">
      <c r="A263" s="34" t="s">
        <v>75</v>
      </c>
      <c r="B263" s="5" t="s">
        <v>279</v>
      </c>
      <c r="C263" s="5" t="s">
        <v>653</v>
      </c>
      <c r="D263" s="5" t="s">
        <v>74</v>
      </c>
      <c r="E263" s="19">
        <f t="shared" si="12"/>
        <v>400</v>
      </c>
      <c r="F263" s="19">
        <f t="shared" si="12"/>
        <v>400</v>
      </c>
    </row>
    <row r="264" spans="1:6" s="12" customFormat="1" ht="25.5">
      <c r="A264" s="36" t="s">
        <v>170</v>
      </c>
      <c r="B264" s="5" t="s">
        <v>279</v>
      </c>
      <c r="C264" s="5" t="s">
        <v>653</v>
      </c>
      <c r="D264" s="5" t="s">
        <v>171</v>
      </c>
      <c r="E264" s="19">
        <v>400</v>
      </c>
      <c r="F264" s="19">
        <v>400</v>
      </c>
    </row>
    <row r="265" spans="1:6" s="10" customFormat="1" ht="25.5">
      <c r="A265" s="35" t="s">
        <v>280</v>
      </c>
      <c r="B265" s="6" t="s">
        <v>279</v>
      </c>
      <c r="C265" s="6" t="s">
        <v>281</v>
      </c>
      <c r="D265" s="6" t="s">
        <v>132</v>
      </c>
      <c r="E265" s="18">
        <f aca="true" t="shared" si="13" ref="E265:F267">E266</f>
        <v>224.6</v>
      </c>
      <c r="F265" s="18">
        <f t="shared" si="13"/>
        <v>143</v>
      </c>
    </row>
    <row r="266" spans="1:6" s="10" customFormat="1" ht="38.25">
      <c r="A266" s="35" t="s">
        <v>282</v>
      </c>
      <c r="B266" s="6" t="s">
        <v>279</v>
      </c>
      <c r="C266" s="6" t="s">
        <v>283</v>
      </c>
      <c r="D266" s="6" t="s">
        <v>132</v>
      </c>
      <c r="E266" s="18">
        <f t="shared" si="13"/>
        <v>224.6</v>
      </c>
      <c r="F266" s="18">
        <f t="shared" si="13"/>
        <v>143</v>
      </c>
    </row>
    <row r="267" spans="1:6" s="12" customFormat="1" ht="25.5">
      <c r="A267" s="34" t="s">
        <v>75</v>
      </c>
      <c r="B267" s="5" t="s">
        <v>279</v>
      </c>
      <c r="C267" s="5" t="s">
        <v>283</v>
      </c>
      <c r="D267" s="5" t="s">
        <v>74</v>
      </c>
      <c r="E267" s="19">
        <f t="shared" si="13"/>
        <v>224.6</v>
      </c>
      <c r="F267" s="19">
        <f t="shared" si="13"/>
        <v>143</v>
      </c>
    </row>
    <row r="268" spans="1:6" s="10" customFormat="1" ht="25.5">
      <c r="A268" s="36" t="s">
        <v>170</v>
      </c>
      <c r="B268" s="5" t="s">
        <v>279</v>
      </c>
      <c r="C268" s="5" t="s">
        <v>283</v>
      </c>
      <c r="D268" s="5" t="s">
        <v>171</v>
      </c>
      <c r="E268" s="19">
        <v>224.6</v>
      </c>
      <c r="F268" s="23">
        <v>143</v>
      </c>
    </row>
    <row r="269" spans="1:6" s="10" customFormat="1" ht="12.75">
      <c r="A269" s="35" t="s">
        <v>674</v>
      </c>
      <c r="B269" s="6" t="s">
        <v>279</v>
      </c>
      <c r="C269" s="6" t="s">
        <v>672</v>
      </c>
      <c r="D269" s="6"/>
      <c r="E269" s="18">
        <f aca="true" t="shared" si="14" ref="E269:F271">E270</f>
        <v>716.5</v>
      </c>
      <c r="F269" s="18">
        <f t="shared" si="14"/>
        <v>65.5</v>
      </c>
    </row>
    <row r="270" spans="1:6" s="10" customFormat="1" ht="63.75">
      <c r="A270" s="35" t="s">
        <v>12</v>
      </c>
      <c r="B270" s="6" t="s">
        <v>279</v>
      </c>
      <c r="C270" s="6" t="s">
        <v>11</v>
      </c>
      <c r="D270" s="6"/>
      <c r="E270" s="18">
        <f t="shared" si="14"/>
        <v>716.5</v>
      </c>
      <c r="F270" s="18">
        <f t="shared" si="14"/>
        <v>65.5</v>
      </c>
    </row>
    <row r="271" spans="1:6" s="12" customFormat="1" ht="25.5">
      <c r="A271" s="34" t="s">
        <v>75</v>
      </c>
      <c r="B271" s="5" t="s">
        <v>279</v>
      </c>
      <c r="C271" s="5" t="s">
        <v>11</v>
      </c>
      <c r="D271" s="5" t="s">
        <v>74</v>
      </c>
      <c r="E271" s="19">
        <f t="shared" si="14"/>
        <v>716.5</v>
      </c>
      <c r="F271" s="19">
        <f t="shared" si="14"/>
        <v>65.5</v>
      </c>
    </row>
    <row r="272" spans="1:6" s="10" customFormat="1" ht="25.5">
      <c r="A272" s="36" t="s">
        <v>170</v>
      </c>
      <c r="B272" s="5" t="s">
        <v>279</v>
      </c>
      <c r="C272" s="5" t="s">
        <v>11</v>
      </c>
      <c r="D272" s="5" t="s">
        <v>171</v>
      </c>
      <c r="E272" s="19">
        <v>716.5</v>
      </c>
      <c r="F272" s="23">
        <v>65.5</v>
      </c>
    </row>
    <row r="273" spans="1:6" s="10" customFormat="1" ht="12.75">
      <c r="A273" s="35" t="s">
        <v>284</v>
      </c>
      <c r="B273" s="6" t="s">
        <v>285</v>
      </c>
      <c r="C273" s="6" t="s">
        <v>132</v>
      </c>
      <c r="D273" s="6" t="s">
        <v>132</v>
      </c>
      <c r="E273" s="18">
        <f>E274+E288+E315+E334</f>
        <v>17172.7</v>
      </c>
      <c r="F273" s="18">
        <f>F274+F288+F315+F334</f>
        <v>3718.7</v>
      </c>
    </row>
    <row r="274" spans="1:6" s="10" customFormat="1" ht="12.75">
      <c r="A274" s="35" t="s">
        <v>286</v>
      </c>
      <c r="B274" s="6" t="s">
        <v>287</v>
      </c>
      <c r="C274" s="6" t="s">
        <v>132</v>
      </c>
      <c r="D274" s="6" t="s">
        <v>132</v>
      </c>
      <c r="E274" s="18">
        <f>E284+E275</f>
        <v>9595.7</v>
      </c>
      <c r="F274" s="18">
        <f>F284+F275</f>
        <v>239</v>
      </c>
    </row>
    <row r="275" spans="1:6" s="10" customFormat="1" ht="38.25">
      <c r="A275" s="35" t="s">
        <v>18</v>
      </c>
      <c r="B275" s="6" t="s">
        <v>287</v>
      </c>
      <c r="C275" s="6" t="s">
        <v>13</v>
      </c>
      <c r="D275" s="6"/>
      <c r="E275" s="18">
        <f>E276+E280</f>
        <v>9377</v>
      </c>
      <c r="F275" s="18">
        <f>F276+F280</f>
        <v>20.7</v>
      </c>
    </row>
    <row r="276" spans="1:6" s="10" customFormat="1" ht="76.5">
      <c r="A276" s="35" t="s">
        <v>68</v>
      </c>
      <c r="B276" s="6" t="s">
        <v>287</v>
      </c>
      <c r="C276" s="6" t="s">
        <v>14</v>
      </c>
      <c r="D276" s="6"/>
      <c r="E276" s="18">
        <f>E277</f>
        <v>9356.3</v>
      </c>
      <c r="F276" s="18"/>
    </row>
    <row r="277" spans="1:6" s="10" customFormat="1" ht="63.75">
      <c r="A277" s="35" t="s">
        <v>69</v>
      </c>
      <c r="B277" s="6" t="s">
        <v>287</v>
      </c>
      <c r="C277" s="6" t="s">
        <v>15</v>
      </c>
      <c r="D277" s="6"/>
      <c r="E277" s="18">
        <f>E278</f>
        <v>9356.3</v>
      </c>
      <c r="F277" s="18"/>
    </row>
    <row r="278" spans="1:6" s="12" customFormat="1" ht="25.5">
      <c r="A278" s="36" t="s">
        <v>75</v>
      </c>
      <c r="B278" s="5" t="s">
        <v>287</v>
      </c>
      <c r="C278" s="5" t="s">
        <v>15</v>
      </c>
      <c r="D278" s="5" t="s">
        <v>74</v>
      </c>
      <c r="E278" s="19">
        <f>E279</f>
        <v>9356.3</v>
      </c>
      <c r="F278" s="19"/>
    </row>
    <row r="279" spans="1:6" s="12" customFormat="1" ht="25.5">
      <c r="A279" s="36" t="s">
        <v>170</v>
      </c>
      <c r="B279" s="5" t="s">
        <v>287</v>
      </c>
      <c r="C279" s="5" t="s">
        <v>15</v>
      </c>
      <c r="D279" s="5" t="s">
        <v>171</v>
      </c>
      <c r="E279" s="19">
        <v>9356.3</v>
      </c>
      <c r="F279" s="19"/>
    </row>
    <row r="280" spans="1:6" s="10" customFormat="1" ht="51">
      <c r="A280" s="35" t="s">
        <v>19</v>
      </c>
      <c r="B280" s="6" t="s">
        <v>287</v>
      </c>
      <c r="C280" s="6" t="s">
        <v>16</v>
      </c>
      <c r="D280" s="6"/>
      <c r="E280" s="18">
        <f aca="true" t="shared" si="15" ref="E280:F282">E281</f>
        <v>20.7</v>
      </c>
      <c r="F280" s="18">
        <f t="shared" si="15"/>
        <v>20.7</v>
      </c>
    </row>
    <row r="281" spans="1:6" s="10" customFormat="1" ht="38.25">
      <c r="A281" s="35" t="s">
        <v>70</v>
      </c>
      <c r="B281" s="6" t="s">
        <v>287</v>
      </c>
      <c r="C281" s="6" t="s">
        <v>17</v>
      </c>
      <c r="D281" s="6"/>
      <c r="E281" s="18">
        <f t="shared" si="15"/>
        <v>20.7</v>
      </c>
      <c r="F281" s="18">
        <f t="shared" si="15"/>
        <v>20.7</v>
      </c>
    </row>
    <row r="282" spans="1:6" s="12" customFormat="1" ht="25.5">
      <c r="A282" s="36" t="s">
        <v>75</v>
      </c>
      <c r="B282" s="5" t="s">
        <v>287</v>
      </c>
      <c r="C282" s="5" t="s">
        <v>17</v>
      </c>
      <c r="D282" s="5" t="s">
        <v>74</v>
      </c>
      <c r="E282" s="19">
        <f t="shared" si="15"/>
        <v>20.7</v>
      </c>
      <c r="F282" s="19">
        <f t="shared" si="15"/>
        <v>20.7</v>
      </c>
    </row>
    <row r="283" spans="1:6" s="12" customFormat="1" ht="25.5">
      <c r="A283" s="36" t="s">
        <v>170</v>
      </c>
      <c r="B283" s="5" t="s">
        <v>287</v>
      </c>
      <c r="C283" s="5" t="s">
        <v>17</v>
      </c>
      <c r="D283" s="5" t="s">
        <v>171</v>
      </c>
      <c r="E283" s="19">
        <v>20.7</v>
      </c>
      <c r="F283" s="19">
        <v>20.7</v>
      </c>
    </row>
    <row r="284" spans="1:6" s="10" customFormat="1" ht="38.25">
      <c r="A284" s="35" t="s">
        <v>654</v>
      </c>
      <c r="B284" s="6" t="s">
        <v>287</v>
      </c>
      <c r="C284" s="6" t="s">
        <v>652</v>
      </c>
      <c r="D284" s="6"/>
      <c r="E284" s="18">
        <f aca="true" t="shared" si="16" ref="E284:F286">E285</f>
        <v>218.7</v>
      </c>
      <c r="F284" s="18">
        <f t="shared" si="16"/>
        <v>218.3</v>
      </c>
    </row>
    <row r="285" spans="1:6" s="10" customFormat="1" ht="25.5">
      <c r="A285" s="35" t="s">
        <v>655</v>
      </c>
      <c r="B285" s="6" t="s">
        <v>287</v>
      </c>
      <c r="C285" s="6" t="s">
        <v>653</v>
      </c>
      <c r="D285" s="6"/>
      <c r="E285" s="18">
        <f t="shared" si="16"/>
        <v>218.7</v>
      </c>
      <c r="F285" s="18">
        <f t="shared" si="16"/>
        <v>218.3</v>
      </c>
    </row>
    <row r="286" spans="1:6" s="12" customFormat="1" ht="38.25">
      <c r="A286" s="36" t="s">
        <v>91</v>
      </c>
      <c r="B286" s="5" t="s">
        <v>287</v>
      </c>
      <c r="C286" s="5" t="s">
        <v>653</v>
      </c>
      <c r="D286" s="5" t="s">
        <v>90</v>
      </c>
      <c r="E286" s="19">
        <f t="shared" si="16"/>
        <v>218.7</v>
      </c>
      <c r="F286" s="19">
        <f t="shared" si="16"/>
        <v>218.3</v>
      </c>
    </row>
    <row r="287" spans="1:6" s="10" customFormat="1" ht="38.25">
      <c r="A287" s="36" t="s">
        <v>720</v>
      </c>
      <c r="B287" s="5" t="s">
        <v>287</v>
      </c>
      <c r="C287" s="5" t="s">
        <v>653</v>
      </c>
      <c r="D287" s="5" t="s">
        <v>676</v>
      </c>
      <c r="E287" s="19">
        <v>218.7</v>
      </c>
      <c r="F287" s="23">
        <v>218.3</v>
      </c>
    </row>
    <row r="288" spans="1:6" s="10" customFormat="1" ht="12.75">
      <c r="A288" s="35" t="s">
        <v>684</v>
      </c>
      <c r="B288" s="6" t="s">
        <v>677</v>
      </c>
      <c r="C288" s="6"/>
      <c r="D288" s="6"/>
      <c r="E288" s="18">
        <f>E289+E308+E295</f>
        <v>3755.4</v>
      </c>
      <c r="F288" s="18">
        <f>F289+F308+F295</f>
        <v>1951.2</v>
      </c>
    </row>
    <row r="289" spans="1:6" s="10" customFormat="1" ht="38.25">
      <c r="A289" s="35" t="s">
        <v>654</v>
      </c>
      <c r="B289" s="6" t="s">
        <v>677</v>
      </c>
      <c r="C289" s="6" t="s">
        <v>652</v>
      </c>
      <c r="D289" s="6"/>
      <c r="E289" s="18">
        <f>E290</f>
        <v>1154.9</v>
      </c>
      <c r="F289" s="18">
        <f>F290</f>
        <v>800</v>
      </c>
    </row>
    <row r="290" spans="1:6" s="10" customFormat="1" ht="25.5">
      <c r="A290" s="35" t="s">
        <v>655</v>
      </c>
      <c r="B290" s="6" t="s">
        <v>677</v>
      </c>
      <c r="C290" s="6" t="s">
        <v>653</v>
      </c>
      <c r="D290" s="6"/>
      <c r="E290" s="18">
        <f>E291+E293</f>
        <v>1154.9</v>
      </c>
      <c r="F290" s="18">
        <f>F291+F293</f>
        <v>800</v>
      </c>
    </row>
    <row r="291" spans="1:6" s="12" customFormat="1" ht="25.5">
      <c r="A291" s="36" t="s">
        <v>75</v>
      </c>
      <c r="B291" s="5" t="s">
        <v>677</v>
      </c>
      <c r="C291" s="5" t="s">
        <v>653</v>
      </c>
      <c r="D291" s="5" t="s">
        <v>74</v>
      </c>
      <c r="E291" s="19">
        <f>E292</f>
        <v>100</v>
      </c>
      <c r="F291" s="19"/>
    </row>
    <row r="292" spans="1:6" s="12" customFormat="1" ht="25.5">
      <c r="A292" s="36" t="s">
        <v>170</v>
      </c>
      <c r="B292" s="5" t="s">
        <v>677</v>
      </c>
      <c r="C292" s="5" t="s">
        <v>653</v>
      </c>
      <c r="D292" s="5" t="s">
        <v>171</v>
      </c>
      <c r="E292" s="19">
        <v>100</v>
      </c>
      <c r="F292" s="19"/>
    </row>
    <row r="293" spans="1:6" s="12" customFormat="1" ht="38.25">
      <c r="A293" s="36" t="s">
        <v>91</v>
      </c>
      <c r="B293" s="5" t="s">
        <v>677</v>
      </c>
      <c r="C293" s="5" t="s">
        <v>653</v>
      </c>
      <c r="D293" s="5" t="s">
        <v>90</v>
      </c>
      <c r="E293" s="19">
        <f>E294</f>
        <v>1054.9</v>
      </c>
      <c r="F293" s="19">
        <f>F294</f>
        <v>800</v>
      </c>
    </row>
    <row r="294" spans="1:6" s="10" customFormat="1" ht="38.25">
      <c r="A294" s="36" t="s">
        <v>720</v>
      </c>
      <c r="B294" s="5" t="s">
        <v>677</v>
      </c>
      <c r="C294" s="5" t="s">
        <v>653</v>
      </c>
      <c r="D294" s="5" t="s">
        <v>676</v>
      </c>
      <c r="E294" s="19">
        <v>1054.9</v>
      </c>
      <c r="F294" s="23">
        <v>800</v>
      </c>
    </row>
    <row r="295" spans="1:6" s="10" customFormat="1" ht="12.75">
      <c r="A295" s="35" t="s">
        <v>734</v>
      </c>
      <c r="B295" s="6" t="s">
        <v>677</v>
      </c>
      <c r="C295" s="6" t="s">
        <v>733</v>
      </c>
      <c r="D295" s="6"/>
      <c r="E295" s="18">
        <f>E296+E305+E299+E302</f>
        <v>2190</v>
      </c>
      <c r="F295" s="18">
        <f>F296+F305+F299+F302</f>
        <v>750</v>
      </c>
    </row>
    <row r="296" spans="1:6" s="10" customFormat="1" ht="12.75">
      <c r="A296" s="35" t="s">
        <v>735</v>
      </c>
      <c r="B296" s="6" t="s">
        <v>677</v>
      </c>
      <c r="C296" s="6" t="s">
        <v>732</v>
      </c>
      <c r="D296" s="6"/>
      <c r="E296" s="18">
        <f>E297</f>
        <v>150</v>
      </c>
      <c r="F296" s="18">
        <f>F298</f>
        <v>150</v>
      </c>
    </row>
    <row r="297" spans="1:6" s="12" customFormat="1" ht="25.5">
      <c r="A297" s="36" t="s">
        <v>75</v>
      </c>
      <c r="B297" s="5" t="s">
        <v>677</v>
      </c>
      <c r="C297" s="5" t="s">
        <v>732</v>
      </c>
      <c r="D297" s="5" t="s">
        <v>74</v>
      </c>
      <c r="E297" s="19">
        <f>E298</f>
        <v>150</v>
      </c>
      <c r="F297" s="19">
        <f>F298</f>
        <v>150</v>
      </c>
    </row>
    <row r="298" spans="1:6" s="10" customFormat="1" ht="25.5">
      <c r="A298" s="36" t="s">
        <v>170</v>
      </c>
      <c r="B298" s="5" t="s">
        <v>677</v>
      </c>
      <c r="C298" s="5" t="s">
        <v>732</v>
      </c>
      <c r="D298" s="5" t="s">
        <v>171</v>
      </c>
      <c r="E298" s="19">
        <v>150</v>
      </c>
      <c r="F298" s="23">
        <v>150</v>
      </c>
    </row>
    <row r="299" spans="1:6" s="10" customFormat="1" ht="25.5">
      <c r="A299" s="35" t="s">
        <v>102</v>
      </c>
      <c r="B299" s="6" t="s">
        <v>677</v>
      </c>
      <c r="C299" s="6" t="s">
        <v>100</v>
      </c>
      <c r="D299" s="6"/>
      <c r="E299" s="18">
        <f>E300</f>
        <v>340</v>
      </c>
      <c r="F299" s="24"/>
    </row>
    <row r="300" spans="1:6" s="10" customFormat="1" ht="25.5">
      <c r="A300" s="36" t="s">
        <v>75</v>
      </c>
      <c r="B300" s="5" t="s">
        <v>677</v>
      </c>
      <c r="C300" s="5" t="s">
        <v>100</v>
      </c>
      <c r="D300" s="5" t="s">
        <v>74</v>
      </c>
      <c r="E300" s="19">
        <f>E301</f>
        <v>340</v>
      </c>
      <c r="F300" s="23"/>
    </row>
    <row r="301" spans="1:6" s="10" customFormat="1" ht="25.5">
      <c r="A301" s="36" t="s">
        <v>170</v>
      </c>
      <c r="B301" s="5" t="s">
        <v>677</v>
      </c>
      <c r="C301" s="5" t="s">
        <v>100</v>
      </c>
      <c r="D301" s="5" t="s">
        <v>171</v>
      </c>
      <c r="E301" s="19">
        <v>340</v>
      </c>
      <c r="F301" s="23"/>
    </row>
    <row r="302" spans="1:6" s="10" customFormat="1" ht="25.5">
      <c r="A302" s="35" t="s">
        <v>103</v>
      </c>
      <c r="B302" s="6" t="s">
        <v>677</v>
      </c>
      <c r="C302" s="6" t="s">
        <v>101</v>
      </c>
      <c r="D302" s="6"/>
      <c r="E302" s="18">
        <f>E303</f>
        <v>1400</v>
      </c>
      <c r="F302" s="18">
        <f>F303</f>
        <v>300</v>
      </c>
    </row>
    <row r="303" spans="1:6" s="10" customFormat="1" ht="25.5">
      <c r="A303" s="36" t="s">
        <v>75</v>
      </c>
      <c r="B303" s="5" t="s">
        <v>677</v>
      </c>
      <c r="C303" s="5" t="s">
        <v>101</v>
      </c>
      <c r="D303" s="5" t="s">
        <v>74</v>
      </c>
      <c r="E303" s="19">
        <f>E304</f>
        <v>1400</v>
      </c>
      <c r="F303" s="19">
        <f>F304</f>
        <v>300</v>
      </c>
    </row>
    <row r="304" spans="1:6" s="10" customFormat="1" ht="25.5">
      <c r="A304" s="36" t="s">
        <v>170</v>
      </c>
      <c r="B304" s="5" t="s">
        <v>677</v>
      </c>
      <c r="C304" s="5" t="s">
        <v>101</v>
      </c>
      <c r="D304" s="5" t="s">
        <v>171</v>
      </c>
      <c r="E304" s="19">
        <v>1400</v>
      </c>
      <c r="F304" s="23">
        <v>300</v>
      </c>
    </row>
    <row r="305" spans="1:6" s="10" customFormat="1" ht="12.75">
      <c r="A305" s="35" t="s">
        <v>21</v>
      </c>
      <c r="B305" s="6" t="s">
        <v>677</v>
      </c>
      <c r="C305" s="6" t="s">
        <v>20</v>
      </c>
      <c r="D305" s="6"/>
      <c r="E305" s="18">
        <f>E306</f>
        <v>300</v>
      </c>
      <c r="F305" s="18">
        <f>F306</f>
        <v>300</v>
      </c>
    </row>
    <row r="306" spans="1:6" s="12" customFormat="1" ht="25.5">
      <c r="A306" s="36" t="s">
        <v>75</v>
      </c>
      <c r="B306" s="5" t="s">
        <v>677</v>
      </c>
      <c r="C306" s="5" t="s">
        <v>20</v>
      </c>
      <c r="D306" s="5" t="s">
        <v>74</v>
      </c>
      <c r="E306" s="19">
        <f>E307</f>
        <v>300</v>
      </c>
      <c r="F306" s="19">
        <f>F307</f>
        <v>300</v>
      </c>
    </row>
    <row r="307" spans="1:6" s="10" customFormat="1" ht="25.5">
      <c r="A307" s="36" t="s">
        <v>170</v>
      </c>
      <c r="B307" s="5" t="s">
        <v>677</v>
      </c>
      <c r="C307" s="5" t="s">
        <v>20</v>
      </c>
      <c r="D307" s="5" t="s">
        <v>171</v>
      </c>
      <c r="E307" s="19">
        <v>300</v>
      </c>
      <c r="F307" s="23">
        <v>300</v>
      </c>
    </row>
    <row r="308" spans="1:6" s="10" customFormat="1" ht="12.75">
      <c r="A308" s="40" t="s">
        <v>685</v>
      </c>
      <c r="B308" s="6" t="s">
        <v>677</v>
      </c>
      <c r="C308" s="6" t="s">
        <v>672</v>
      </c>
      <c r="D308" s="6"/>
      <c r="E308" s="18">
        <f>E309+E312</f>
        <v>410.5</v>
      </c>
      <c r="F308" s="18">
        <f>F309</f>
        <v>401.2</v>
      </c>
    </row>
    <row r="309" spans="1:6" s="10" customFormat="1" ht="38.25">
      <c r="A309" s="40" t="s">
        <v>3</v>
      </c>
      <c r="B309" s="6" t="s">
        <v>677</v>
      </c>
      <c r="C309" s="6" t="s">
        <v>678</v>
      </c>
      <c r="D309" s="6"/>
      <c r="E309" s="18">
        <f>E310</f>
        <v>401.2</v>
      </c>
      <c r="F309" s="18">
        <f>F310</f>
        <v>401.2</v>
      </c>
    </row>
    <row r="310" spans="1:6" s="12" customFormat="1" ht="38.25">
      <c r="A310" s="36" t="s">
        <v>91</v>
      </c>
      <c r="B310" s="5" t="s">
        <v>677</v>
      </c>
      <c r="C310" s="5" t="s">
        <v>678</v>
      </c>
      <c r="D310" s="5" t="s">
        <v>90</v>
      </c>
      <c r="E310" s="19">
        <f>E311</f>
        <v>401.2</v>
      </c>
      <c r="F310" s="19">
        <f>F311</f>
        <v>401.2</v>
      </c>
    </row>
    <row r="311" spans="1:6" s="10" customFormat="1" ht="51">
      <c r="A311" s="34" t="s">
        <v>686</v>
      </c>
      <c r="B311" s="5" t="s">
        <v>677</v>
      </c>
      <c r="C311" s="5" t="s">
        <v>678</v>
      </c>
      <c r="D311" s="5" t="s">
        <v>676</v>
      </c>
      <c r="E311" s="19">
        <v>401.2</v>
      </c>
      <c r="F311" s="23">
        <v>401.2</v>
      </c>
    </row>
    <row r="312" spans="1:6" s="10" customFormat="1" ht="51">
      <c r="A312" s="40" t="s">
        <v>71</v>
      </c>
      <c r="B312" s="6" t="s">
        <v>677</v>
      </c>
      <c r="C312" s="6" t="s">
        <v>22</v>
      </c>
      <c r="D312" s="6"/>
      <c r="E312" s="18">
        <f>E313</f>
        <v>9.3</v>
      </c>
      <c r="F312" s="24"/>
    </row>
    <row r="313" spans="1:6" s="12" customFormat="1" ht="25.5">
      <c r="A313" s="34" t="s">
        <v>75</v>
      </c>
      <c r="B313" s="5" t="s">
        <v>677</v>
      </c>
      <c r="C313" s="5" t="s">
        <v>22</v>
      </c>
      <c r="D313" s="5" t="s">
        <v>74</v>
      </c>
      <c r="E313" s="19">
        <f>E314</f>
        <v>9.3</v>
      </c>
      <c r="F313" s="23"/>
    </row>
    <row r="314" spans="1:6" s="10" customFormat="1" ht="25.5">
      <c r="A314" s="36" t="s">
        <v>170</v>
      </c>
      <c r="B314" s="5" t="s">
        <v>677</v>
      </c>
      <c r="C314" s="5" t="s">
        <v>22</v>
      </c>
      <c r="D314" s="5" t="s">
        <v>171</v>
      </c>
      <c r="E314" s="19">
        <v>9.3</v>
      </c>
      <c r="F314" s="24"/>
    </row>
    <row r="315" spans="1:6" s="10" customFormat="1" ht="12.75">
      <c r="A315" s="40" t="s">
        <v>687</v>
      </c>
      <c r="B315" s="6" t="s">
        <v>679</v>
      </c>
      <c r="C315" s="6"/>
      <c r="D315" s="6"/>
      <c r="E315" s="18">
        <f>E325+E316+E320+E331</f>
        <v>2434.7000000000003</v>
      </c>
      <c r="F315" s="18">
        <f>F325+F316</f>
        <v>827.6999999999999</v>
      </c>
    </row>
    <row r="316" spans="1:6" s="10" customFormat="1" ht="25.5">
      <c r="A316" s="40" t="s">
        <v>174</v>
      </c>
      <c r="B316" s="6" t="s">
        <v>679</v>
      </c>
      <c r="C316" s="6" t="s">
        <v>175</v>
      </c>
      <c r="D316" s="6"/>
      <c r="E316" s="18">
        <f aca="true" t="shared" si="17" ref="E316:F318">E317</f>
        <v>99.9</v>
      </c>
      <c r="F316" s="18">
        <f t="shared" si="17"/>
        <v>99.9</v>
      </c>
    </row>
    <row r="317" spans="1:6" s="10" customFormat="1" ht="38.25">
      <c r="A317" s="40" t="s">
        <v>24</v>
      </c>
      <c r="B317" s="6" t="s">
        <v>679</v>
      </c>
      <c r="C317" s="6" t="s">
        <v>23</v>
      </c>
      <c r="D317" s="6"/>
      <c r="E317" s="18">
        <f t="shared" si="17"/>
        <v>99.9</v>
      </c>
      <c r="F317" s="18">
        <f t="shared" si="17"/>
        <v>99.9</v>
      </c>
    </row>
    <row r="318" spans="1:6" s="12" customFormat="1" ht="25.5">
      <c r="A318" s="34" t="s">
        <v>75</v>
      </c>
      <c r="B318" s="5" t="s">
        <v>679</v>
      </c>
      <c r="C318" s="5" t="s">
        <v>23</v>
      </c>
      <c r="D318" s="5" t="s">
        <v>74</v>
      </c>
      <c r="E318" s="19">
        <f t="shared" si="17"/>
        <v>99.9</v>
      </c>
      <c r="F318" s="19">
        <f t="shared" si="17"/>
        <v>99.9</v>
      </c>
    </row>
    <row r="319" spans="1:6" s="12" customFormat="1" ht="25.5">
      <c r="A319" s="36" t="s">
        <v>170</v>
      </c>
      <c r="B319" s="5" t="s">
        <v>679</v>
      </c>
      <c r="C319" s="5" t="s">
        <v>23</v>
      </c>
      <c r="D319" s="5" t="s">
        <v>171</v>
      </c>
      <c r="E319" s="19">
        <v>99.9</v>
      </c>
      <c r="F319" s="19">
        <v>99.9</v>
      </c>
    </row>
    <row r="320" spans="1:6" s="10" customFormat="1" ht="12.75">
      <c r="A320" s="35" t="s">
        <v>190</v>
      </c>
      <c r="B320" s="6" t="s">
        <v>679</v>
      </c>
      <c r="C320" s="6" t="s">
        <v>191</v>
      </c>
      <c r="D320" s="6"/>
      <c r="E320" s="18">
        <f>E321</f>
        <v>750</v>
      </c>
      <c r="F320" s="18"/>
    </row>
    <row r="321" spans="1:6" s="10" customFormat="1" ht="63.75">
      <c r="A321" s="35" t="s">
        <v>67</v>
      </c>
      <c r="B321" s="6" t="s">
        <v>679</v>
      </c>
      <c r="C321" s="6" t="s">
        <v>6</v>
      </c>
      <c r="D321" s="6"/>
      <c r="E321" s="18">
        <f>E322</f>
        <v>750</v>
      </c>
      <c r="F321" s="18"/>
    </row>
    <row r="322" spans="1:6" s="10" customFormat="1" ht="25.5">
      <c r="A322" s="35" t="s">
        <v>105</v>
      </c>
      <c r="B322" s="6" t="s">
        <v>679</v>
      </c>
      <c r="C322" s="6" t="s">
        <v>104</v>
      </c>
      <c r="D322" s="6"/>
      <c r="E322" s="18">
        <f>E323</f>
        <v>750</v>
      </c>
      <c r="F322" s="18"/>
    </row>
    <row r="323" spans="1:6" s="12" customFormat="1" ht="25.5">
      <c r="A323" s="36" t="s">
        <v>75</v>
      </c>
      <c r="B323" s="5" t="s">
        <v>679</v>
      </c>
      <c r="C323" s="5" t="s">
        <v>104</v>
      </c>
      <c r="D323" s="5" t="s">
        <v>74</v>
      </c>
      <c r="E323" s="19">
        <f>E324</f>
        <v>750</v>
      </c>
      <c r="F323" s="19"/>
    </row>
    <row r="324" spans="1:6" s="12" customFormat="1" ht="25.5">
      <c r="A324" s="36" t="s">
        <v>170</v>
      </c>
      <c r="B324" s="5" t="s">
        <v>679</v>
      </c>
      <c r="C324" s="5" t="s">
        <v>104</v>
      </c>
      <c r="D324" s="5" t="s">
        <v>171</v>
      </c>
      <c r="E324" s="19">
        <v>750</v>
      </c>
      <c r="F324" s="19"/>
    </row>
    <row r="325" spans="1:6" s="10" customFormat="1" ht="12.75">
      <c r="A325" s="40" t="s">
        <v>687</v>
      </c>
      <c r="B325" s="6" t="s">
        <v>679</v>
      </c>
      <c r="C325" s="6" t="s">
        <v>680</v>
      </c>
      <c r="D325" s="6"/>
      <c r="E325" s="18">
        <f>E326</f>
        <v>1368.8000000000002</v>
      </c>
      <c r="F325" s="18">
        <f>F326</f>
        <v>727.8</v>
      </c>
    </row>
    <row r="326" spans="1:6" s="10" customFormat="1" ht="12.75">
      <c r="A326" s="40" t="s">
        <v>688</v>
      </c>
      <c r="B326" s="6" t="s">
        <v>679</v>
      </c>
      <c r="C326" s="6" t="s">
        <v>681</v>
      </c>
      <c r="D326" s="6"/>
      <c r="E326" s="18">
        <f>E327</f>
        <v>1368.8000000000002</v>
      </c>
      <c r="F326" s="18">
        <f>F327</f>
        <v>727.8</v>
      </c>
    </row>
    <row r="327" spans="1:6" s="10" customFormat="1" ht="25.5">
      <c r="A327" s="40" t="s">
        <v>689</v>
      </c>
      <c r="B327" s="6" t="s">
        <v>679</v>
      </c>
      <c r="C327" s="6" t="s">
        <v>682</v>
      </c>
      <c r="D327" s="6"/>
      <c r="E327" s="18">
        <f>E330+E328</f>
        <v>1368.8000000000002</v>
      </c>
      <c r="F327" s="18">
        <f>F330+F328</f>
        <v>727.8</v>
      </c>
    </row>
    <row r="328" spans="1:6" s="12" customFormat="1" ht="25.5">
      <c r="A328" s="36" t="s">
        <v>75</v>
      </c>
      <c r="B328" s="5" t="s">
        <v>679</v>
      </c>
      <c r="C328" s="5" t="s">
        <v>682</v>
      </c>
      <c r="D328" s="5" t="s">
        <v>74</v>
      </c>
      <c r="E328" s="19">
        <f>E329</f>
        <v>346.1</v>
      </c>
      <c r="F328" s="19">
        <f>F329</f>
        <v>346.1</v>
      </c>
    </row>
    <row r="329" spans="1:6" s="12" customFormat="1" ht="25.5">
      <c r="A329" s="36" t="s">
        <v>170</v>
      </c>
      <c r="B329" s="5" t="s">
        <v>679</v>
      </c>
      <c r="C329" s="5" t="s">
        <v>682</v>
      </c>
      <c r="D329" s="5" t="s">
        <v>171</v>
      </c>
      <c r="E329" s="19">
        <v>346.1</v>
      </c>
      <c r="F329" s="19">
        <v>346.1</v>
      </c>
    </row>
    <row r="330" spans="1:6" s="10" customFormat="1" ht="12.75">
      <c r="A330" s="34" t="s">
        <v>690</v>
      </c>
      <c r="B330" s="5" t="s">
        <v>679</v>
      </c>
      <c r="C330" s="5" t="s">
        <v>682</v>
      </c>
      <c r="D330" s="5" t="s">
        <v>683</v>
      </c>
      <c r="E330" s="19">
        <v>1022.7</v>
      </c>
      <c r="F330" s="23">
        <v>381.7</v>
      </c>
    </row>
    <row r="331" spans="1:6" s="10" customFormat="1" ht="25.5">
      <c r="A331" s="43" t="s">
        <v>79</v>
      </c>
      <c r="B331" s="6" t="s">
        <v>679</v>
      </c>
      <c r="C331" s="6" t="s">
        <v>123</v>
      </c>
      <c r="D331" s="6"/>
      <c r="E331" s="18">
        <f>E332</f>
        <v>216</v>
      </c>
      <c r="F331" s="24"/>
    </row>
    <row r="332" spans="1:6" s="10" customFormat="1" ht="25.5">
      <c r="A332" s="36" t="s">
        <v>75</v>
      </c>
      <c r="B332" s="5" t="s">
        <v>679</v>
      </c>
      <c r="C332" s="5" t="s">
        <v>123</v>
      </c>
      <c r="D332" s="5" t="s">
        <v>74</v>
      </c>
      <c r="E332" s="19">
        <f>E333</f>
        <v>216</v>
      </c>
      <c r="F332" s="23"/>
    </row>
    <row r="333" spans="1:6" s="10" customFormat="1" ht="25.5">
      <c r="A333" s="36" t="s">
        <v>170</v>
      </c>
      <c r="B333" s="5" t="s">
        <v>679</v>
      </c>
      <c r="C333" s="5" t="s">
        <v>123</v>
      </c>
      <c r="D333" s="5" t="s">
        <v>171</v>
      </c>
      <c r="E333" s="19">
        <v>216</v>
      </c>
      <c r="F333" s="23"/>
    </row>
    <row r="334" spans="1:6" s="10" customFormat="1" ht="25.5">
      <c r="A334" s="35" t="s">
        <v>288</v>
      </c>
      <c r="B334" s="6" t="s">
        <v>289</v>
      </c>
      <c r="C334" s="6" t="s">
        <v>132</v>
      </c>
      <c r="D334" s="6" t="s">
        <v>132</v>
      </c>
      <c r="E334" s="18">
        <f>E335+E340</f>
        <v>1386.9</v>
      </c>
      <c r="F334" s="18">
        <f>F335+F340</f>
        <v>700.8</v>
      </c>
    </row>
    <row r="335" spans="1:6" s="10" customFormat="1" ht="51">
      <c r="A335" s="35" t="s">
        <v>158</v>
      </c>
      <c r="B335" s="6" t="s">
        <v>289</v>
      </c>
      <c r="C335" s="6" t="s">
        <v>159</v>
      </c>
      <c r="D335" s="6" t="s">
        <v>132</v>
      </c>
      <c r="E335" s="18">
        <f aca="true" t="shared" si="18" ref="E335:F338">E336</f>
        <v>841.9</v>
      </c>
      <c r="F335" s="18">
        <f t="shared" si="18"/>
        <v>700.8</v>
      </c>
    </row>
    <row r="336" spans="1:6" s="10" customFormat="1" ht="12.75">
      <c r="A336" s="35" t="s">
        <v>166</v>
      </c>
      <c r="B336" s="6" t="s">
        <v>289</v>
      </c>
      <c r="C336" s="6" t="s">
        <v>167</v>
      </c>
      <c r="D336" s="6" t="s">
        <v>132</v>
      </c>
      <c r="E336" s="18">
        <f t="shared" si="18"/>
        <v>841.9</v>
      </c>
      <c r="F336" s="18">
        <f t="shared" si="18"/>
        <v>700.8</v>
      </c>
    </row>
    <row r="337" spans="1:6" s="10" customFormat="1" ht="25.5">
      <c r="A337" s="35" t="s">
        <v>184</v>
      </c>
      <c r="B337" s="6" t="s">
        <v>289</v>
      </c>
      <c r="C337" s="6" t="s">
        <v>185</v>
      </c>
      <c r="D337" s="6" t="s">
        <v>132</v>
      </c>
      <c r="E337" s="18">
        <f t="shared" si="18"/>
        <v>841.9</v>
      </c>
      <c r="F337" s="18">
        <f t="shared" si="18"/>
        <v>700.8</v>
      </c>
    </row>
    <row r="338" spans="1:6" s="12" customFormat="1" ht="25.5">
      <c r="A338" s="36" t="s">
        <v>75</v>
      </c>
      <c r="B338" s="5" t="s">
        <v>289</v>
      </c>
      <c r="C338" s="5" t="s">
        <v>185</v>
      </c>
      <c r="D338" s="5" t="s">
        <v>74</v>
      </c>
      <c r="E338" s="19">
        <f t="shared" si="18"/>
        <v>841.9</v>
      </c>
      <c r="F338" s="19">
        <f t="shared" si="18"/>
        <v>700.8</v>
      </c>
    </row>
    <row r="339" spans="1:6" s="10" customFormat="1" ht="25.5">
      <c r="A339" s="36" t="s">
        <v>170</v>
      </c>
      <c r="B339" s="5" t="s">
        <v>289</v>
      </c>
      <c r="C339" s="5" t="s">
        <v>185</v>
      </c>
      <c r="D339" s="5" t="s">
        <v>171</v>
      </c>
      <c r="E339" s="19">
        <v>841.9</v>
      </c>
      <c r="F339" s="23">
        <v>700.8</v>
      </c>
    </row>
    <row r="340" spans="1:6" s="10" customFormat="1" ht="12.75">
      <c r="A340" s="35" t="s">
        <v>674</v>
      </c>
      <c r="B340" s="6" t="s">
        <v>289</v>
      </c>
      <c r="C340" s="6" t="s">
        <v>672</v>
      </c>
      <c r="D340" s="6"/>
      <c r="E340" s="18">
        <f>E341</f>
        <v>545</v>
      </c>
      <c r="F340" s="24"/>
    </row>
    <row r="341" spans="1:6" s="10" customFormat="1" ht="63.75">
      <c r="A341" s="35" t="s">
        <v>12</v>
      </c>
      <c r="B341" s="6" t="s">
        <v>289</v>
      </c>
      <c r="C341" s="6" t="s">
        <v>11</v>
      </c>
      <c r="D341" s="6"/>
      <c r="E341" s="18">
        <f>E342</f>
        <v>545</v>
      </c>
      <c r="F341" s="24"/>
    </row>
    <row r="342" spans="1:6" s="10" customFormat="1" ht="25.5">
      <c r="A342" s="36" t="s">
        <v>75</v>
      </c>
      <c r="B342" s="5" t="s">
        <v>289</v>
      </c>
      <c r="C342" s="5" t="s">
        <v>11</v>
      </c>
      <c r="D342" s="5" t="s">
        <v>74</v>
      </c>
      <c r="E342" s="19">
        <f>E343</f>
        <v>545</v>
      </c>
      <c r="F342" s="23"/>
    </row>
    <row r="343" spans="1:6" s="10" customFormat="1" ht="25.5">
      <c r="A343" s="36" t="s">
        <v>170</v>
      </c>
      <c r="B343" s="5" t="s">
        <v>289</v>
      </c>
      <c r="C343" s="5" t="s">
        <v>11</v>
      </c>
      <c r="D343" s="5" t="s">
        <v>171</v>
      </c>
      <c r="E343" s="19">
        <v>545</v>
      </c>
      <c r="F343" s="23"/>
    </row>
    <row r="344" spans="1:6" s="10" customFormat="1" ht="12.75">
      <c r="A344" s="35" t="s">
        <v>290</v>
      </c>
      <c r="B344" s="6" t="s">
        <v>291</v>
      </c>
      <c r="C344" s="6" t="s">
        <v>132</v>
      </c>
      <c r="D344" s="6" t="s">
        <v>132</v>
      </c>
      <c r="E344" s="18">
        <f>E345+E375+E469+E474+E496</f>
        <v>393578.5</v>
      </c>
      <c r="F344" s="18">
        <f>F345+F375+F469+F474+F496</f>
        <v>285013.30000000005</v>
      </c>
    </row>
    <row r="345" spans="1:6" s="10" customFormat="1" ht="12.75">
      <c r="A345" s="35" t="s">
        <v>292</v>
      </c>
      <c r="B345" s="6" t="s">
        <v>293</v>
      </c>
      <c r="C345" s="6" t="s">
        <v>132</v>
      </c>
      <c r="D345" s="6" t="s">
        <v>132</v>
      </c>
      <c r="E345" s="18">
        <f>E346+E356+E360+E368</f>
        <v>79548.2</v>
      </c>
      <c r="F345" s="18">
        <f>F346+F356+F360+F368</f>
        <v>61656.4</v>
      </c>
    </row>
    <row r="346" spans="1:6" s="10" customFormat="1" ht="25.5">
      <c r="A346" s="35" t="s">
        <v>174</v>
      </c>
      <c r="B346" s="6" t="s">
        <v>293</v>
      </c>
      <c r="C346" s="6" t="s">
        <v>175</v>
      </c>
      <c r="D346" s="6" t="s">
        <v>132</v>
      </c>
      <c r="E346" s="18">
        <f>E347+E351</f>
        <v>1064</v>
      </c>
      <c r="F346" s="18">
        <f>F347+F351</f>
        <v>612</v>
      </c>
    </row>
    <row r="347" spans="1:6" s="10" customFormat="1" ht="12.75">
      <c r="A347" s="35" t="s">
        <v>176</v>
      </c>
      <c r="B347" s="6" t="s">
        <v>293</v>
      </c>
      <c r="C347" s="6" t="s">
        <v>177</v>
      </c>
      <c r="D347" s="6" t="s">
        <v>132</v>
      </c>
      <c r="E347" s="18">
        <f aca="true" t="shared" si="19" ref="E347:F349">E348</f>
        <v>900</v>
      </c>
      <c r="F347" s="18">
        <f t="shared" si="19"/>
        <v>448</v>
      </c>
    </row>
    <row r="348" spans="1:6" s="10" customFormat="1" ht="51">
      <c r="A348" s="35" t="s">
        <v>178</v>
      </c>
      <c r="B348" s="6" t="s">
        <v>293</v>
      </c>
      <c r="C348" s="6" t="s">
        <v>179</v>
      </c>
      <c r="D348" s="6" t="s">
        <v>132</v>
      </c>
      <c r="E348" s="18">
        <f t="shared" si="19"/>
        <v>900</v>
      </c>
      <c r="F348" s="18">
        <f t="shared" si="19"/>
        <v>448</v>
      </c>
    </row>
    <row r="349" spans="1:6" s="12" customFormat="1" ht="12.75">
      <c r="A349" s="36" t="s">
        <v>122</v>
      </c>
      <c r="B349" s="5" t="s">
        <v>293</v>
      </c>
      <c r="C349" s="5" t="s">
        <v>179</v>
      </c>
      <c r="D349" s="5" t="s">
        <v>121</v>
      </c>
      <c r="E349" s="19">
        <f t="shared" si="19"/>
        <v>900</v>
      </c>
      <c r="F349" s="19">
        <f t="shared" si="19"/>
        <v>448</v>
      </c>
    </row>
    <row r="350" spans="1:6" s="10" customFormat="1" ht="25.5">
      <c r="A350" s="36" t="s">
        <v>180</v>
      </c>
      <c r="B350" s="5" t="s">
        <v>293</v>
      </c>
      <c r="C350" s="5" t="s">
        <v>179</v>
      </c>
      <c r="D350" s="5" t="s">
        <v>181</v>
      </c>
      <c r="E350" s="19">
        <v>900</v>
      </c>
      <c r="F350" s="23">
        <v>448</v>
      </c>
    </row>
    <row r="351" spans="1:6" s="10" customFormat="1" ht="38.25">
      <c r="A351" s="35" t="s">
        <v>24</v>
      </c>
      <c r="B351" s="6" t="s">
        <v>293</v>
      </c>
      <c r="C351" s="6" t="s">
        <v>23</v>
      </c>
      <c r="D351" s="6"/>
      <c r="E351" s="18">
        <f>E352+E354</f>
        <v>164</v>
      </c>
      <c r="F351" s="18">
        <f>F352+F354</f>
        <v>164</v>
      </c>
    </row>
    <row r="352" spans="1:6" s="12" customFormat="1" ht="25.5">
      <c r="A352" s="36" t="s">
        <v>75</v>
      </c>
      <c r="B352" s="5" t="s">
        <v>293</v>
      </c>
      <c r="C352" s="5" t="s">
        <v>23</v>
      </c>
      <c r="D352" s="5" t="s">
        <v>74</v>
      </c>
      <c r="E352" s="19">
        <f>E353</f>
        <v>25.6</v>
      </c>
      <c r="F352" s="19">
        <f>F353</f>
        <v>25.6</v>
      </c>
    </row>
    <row r="353" spans="1:6" s="10" customFormat="1" ht="25.5">
      <c r="A353" s="34" t="s">
        <v>170</v>
      </c>
      <c r="B353" s="5" t="s">
        <v>293</v>
      </c>
      <c r="C353" s="5" t="s">
        <v>23</v>
      </c>
      <c r="D353" s="5" t="s">
        <v>171</v>
      </c>
      <c r="E353" s="19">
        <v>25.6</v>
      </c>
      <c r="F353" s="23">
        <v>25.6</v>
      </c>
    </row>
    <row r="354" spans="1:6" s="10" customFormat="1" ht="12.75">
      <c r="A354" s="34" t="s">
        <v>107</v>
      </c>
      <c r="B354" s="5" t="s">
        <v>293</v>
      </c>
      <c r="C354" s="5" t="s">
        <v>23</v>
      </c>
      <c r="D354" s="5" t="s">
        <v>106</v>
      </c>
      <c r="E354" s="19">
        <f>E355</f>
        <v>138.4</v>
      </c>
      <c r="F354" s="19">
        <f>F355</f>
        <v>138.4</v>
      </c>
    </row>
    <row r="355" spans="1:6" s="10" customFormat="1" ht="12.75">
      <c r="A355" s="36" t="s">
        <v>696</v>
      </c>
      <c r="B355" s="5" t="s">
        <v>293</v>
      </c>
      <c r="C355" s="5" t="s">
        <v>23</v>
      </c>
      <c r="D355" s="5" t="s">
        <v>692</v>
      </c>
      <c r="E355" s="19">
        <v>138.4</v>
      </c>
      <c r="F355" s="23">
        <v>138.4</v>
      </c>
    </row>
    <row r="356" spans="1:6" s="10" customFormat="1" ht="38.25">
      <c r="A356" s="40" t="s">
        <v>654</v>
      </c>
      <c r="B356" s="6" t="s">
        <v>293</v>
      </c>
      <c r="C356" s="6" t="s">
        <v>652</v>
      </c>
      <c r="D356" s="6"/>
      <c r="E356" s="18">
        <f aca="true" t="shared" si="20" ref="E356:F358">E357</f>
        <v>925.5</v>
      </c>
      <c r="F356" s="18">
        <f t="shared" si="20"/>
        <v>925.5</v>
      </c>
    </row>
    <row r="357" spans="1:6" s="10" customFormat="1" ht="25.5">
      <c r="A357" s="40" t="s">
        <v>655</v>
      </c>
      <c r="B357" s="6" t="s">
        <v>293</v>
      </c>
      <c r="C357" s="6" t="s">
        <v>653</v>
      </c>
      <c r="D357" s="6"/>
      <c r="E357" s="18">
        <f t="shared" si="20"/>
        <v>925.5</v>
      </c>
      <c r="F357" s="18">
        <f t="shared" si="20"/>
        <v>925.5</v>
      </c>
    </row>
    <row r="358" spans="1:6" s="12" customFormat="1" ht="25.5">
      <c r="A358" s="36" t="s">
        <v>75</v>
      </c>
      <c r="B358" s="5" t="s">
        <v>293</v>
      </c>
      <c r="C358" s="5" t="s">
        <v>653</v>
      </c>
      <c r="D358" s="5" t="s">
        <v>74</v>
      </c>
      <c r="E358" s="19">
        <f t="shared" si="20"/>
        <v>925.5</v>
      </c>
      <c r="F358" s="19">
        <f t="shared" si="20"/>
        <v>925.5</v>
      </c>
    </row>
    <row r="359" spans="1:6" s="10" customFormat="1" ht="25.5">
      <c r="A359" s="34" t="s">
        <v>170</v>
      </c>
      <c r="B359" s="5" t="s">
        <v>293</v>
      </c>
      <c r="C359" s="5" t="s">
        <v>653</v>
      </c>
      <c r="D359" s="5" t="s">
        <v>171</v>
      </c>
      <c r="E359" s="19">
        <v>925.5</v>
      </c>
      <c r="F359" s="23">
        <v>925.5</v>
      </c>
    </row>
    <row r="360" spans="1:6" s="10" customFormat="1" ht="12.75">
      <c r="A360" s="35" t="s">
        <v>294</v>
      </c>
      <c r="B360" s="6" t="s">
        <v>293</v>
      </c>
      <c r="C360" s="6" t="s">
        <v>295</v>
      </c>
      <c r="D360" s="6" t="s">
        <v>132</v>
      </c>
      <c r="E360" s="18">
        <f>E361</f>
        <v>72938.5</v>
      </c>
      <c r="F360" s="18">
        <f>F361</f>
        <v>56642.4</v>
      </c>
    </row>
    <row r="361" spans="1:6" s="10" customFormat="1" ht="25.5">
      <c r="A361" s="35" t="s">
        <v>296</v>
      </c>
      <c r="B361" s="6" t="s">
        <v>293</v>
      </c>
      <c r="C361" s="6" t="s">
        <v>297</v>
      </c>
      <c r="D361" s="6" t="s">
        <v>132</v>
      </c>
      <c r="E361" s="18">
        <f>E362+E365</f>
        <v>72938.5</v>
      </c>
      <c r="F361" s="18">
        <f>F362+F365</f>
        <v>56642.4</v>
      </c>
    </row>
    <row r="362" spans="1:6" s="10" customFormat="1" ht="25.5">
      <c r="A362" s="35" t="s">
        <v>298</v>
      </c>
      <c r="B362" s="6" t="s">
        <v>293</v>
      </c>
      <c r="C362" s="6" t="s">
        <v>299</v>
      </c>
      <c r="D362" s="6" t="s">
        <v>132</v>
      </c>
      <c r="E362" s="18">
        <f>E363</f>
        <v>72274.6</v>
      </c>
      <c r="F362" s="18">
        <f>F363</f>
        <v>56067.4</v>
      </c>
    </row>
    <row r="363" spans="1:6" s="12" customFormat="1" ht="12.75">
      <c r="A363" s="36" t="s">
        <v>107</v>
      </c>
      <c r="B363" s="5" t="s">
        <v>293</v>
      </c>
      <c r="C363" s="5" t="s">
        <v>299</v>
      </c>
      <c r="D363" s="5" t="s">
        <v>106</v>
      </c>
      <c r="E363" s="19">
        <f>E364</f>
        <v>72274.6</v>
      </c>
      <c r="F363" s="19">
        <f>F364</f>
        <v>56067.4</v>
      </c>
    </row>
    <row r="364" spans="1:6" s="10" customFormat="1" ht="51">
      <c r="A364" s="36" t="s">
        <v>300</v>
      </c>
      <c r="B364" s="5" t="s">
        <v>293</v>
      </c>
      <c r="C364" s="5" t="s">
        <v>299</v>
      </c>
      <c r="D364" s="5" t="s">
        <v>301</v>
      </c>
      <c r="E364" s="19">
        <v>72274.6</v>
      </c>
      <c r="F364" s="23">
        <v>56067.4</v>
      </c>
    </row>
    <row r="365" spans="1:6" s="30" customFormat="1" ht="38.25">
      <c r="A365" s="35" t="s">
        <v>47</v>
      </c>
      <c r="B365" s="29" t="s">
        <v>293</v>
      </c>
      <c r="C365" s="29" t="s">
        <v>25</v>
      </c>
      <c r="D365" s="29"/>
      <c r="E365" s="18">
        <f>E366</f>
        <v>663.9</v>
      </c>
      <c r="F365" s="18">
        <f>F366</f>
        <v>575</v>
      </c>
    </row>
    <row r="366" spans="1:6" s="46" customFormat="1" ht="12.75">
      <c r="A366" s="36" t="s">
        <v>107</v>
      </c>
      <c r="B366" s="5" t="s">
        <v>293</v>
      </c>
      <c r="C366" s="5" t="s">
        <v>25</v>
      </c>
      <c r="D366" s="32" t="s">
        <v>106</v>
      </c>
      <c r="E366" s="19">
        <f>E367</f>
        <v>663.9</v>
      </c>
      <c r="F366" s="19">
        <f>F367</f>
        <v>575</v>
      </c>
    </row>
    <row r="367" spans="1:6" s="10" customFormat="1" ht="12.75">
      <c r="A367" s="36" t="s">
        <v>696</v>
      </c>
      <c r="B367" s="5" t="s">
        <v>293</v>
      </c>
      <c r="C367" s="5" t="s">
        <v>25</v>
      </c>
      <c r="D367" s="5" t="s">
        <v>692</v>
      </c>
      <c r="E367" s="19">
        <v>663.9</v>
      </c>
      <c r="F367" s="23">
        <v>575</v>
      </c>
    </row>
    <row r="368" spans="1:6" s="10" customFormat="1" ht="12.75">
      <c r="A368" s="35" t="s">
        <v>265</v>
      </c>
      <c r="B368" s="6" t="s">
        <v>293</v>
      </c>
      <c r="C368" s="6" t="s">
        <v>266</v>
      </c>
      <c r="D368" s="6" t="s">
        <v>132</v>
      </c>
      <c r="E368" s="18">
        <f>E369+E372</f>
        <v>4620.2</v>
      </c>
      <c r="F368" s="18">
        <f>F369</f>
        <v>3476.5</v>
      </c>
    </row>
    <row r="369" spans="1:6" s="10" customFormat="1" ht="25.5">
      <c r="A369" s="35" t="s">
        <v>302</v>
      </c>
      <c r="B369" s="6" t="s">
        <v>293</v>
      </c>
      <c r="C369" s="6" t="s">
        <v>303</v>
      </c>
      <c r="D369" s="6" t="s">
        <v>132</v>
      </c>
      <c r="E369" s="18">
        <f>E370</f>
        <v>4595</v>
      </c>
      <c r="F369" s="18">
        <f>F370</f>
        <v>3476.5</v>
      </c>
    </row>
    <row r="370" spans="1:6" s="12" customFormat="1" ht="12.75">
      <c r="A370" s="36" t="s">
        <v>107</v>
      </c>
      <c r="B370" s="5" t="s">
        <v>293</v>
      </c>
      <c r="C370" s="5" t="s">
        <v>303</v>
      </c>
      <c r="D370" s="5" t="s">
        <v>106</v>
      </c>
      <c r="E370" s="19">
        <f>E371</f>
        <v>4595</v>
      </c>
      <c r="F370" s="19">
        <f>F371</f>
        <v>3476.5</v>
      </c>
    </row>
    <row r="371" spans="1:6" s="10" customFormat="1" ht="51">
      <c r="A371" s="36" t="s">
        <v>300</v>
      </c>
      <c r="B371" s="5" t="s">
        <v>293</v>
      </c>
      <c r="C371" s="5" t="s">
        <v>303</v>
      </c>
      <c r="D371" s="5" t="s">
        <v>301</v>
      </c>
      <c r="E371" s="19">
        <v>4595</v>
      </c>
      <c r="F371" s="23">
        <v>3476.5</v>
      </c>
    </row>
    <row r="372" spans="1:6" s="10" customFormat="1" ht="63.75">
      <c r="A372" s="35" t="s">
        <v>322</v>
      </c>
      <c r="B372" s="6" t="s">
        <v>293</v>
      </c>
      <c r="C372" s="6" t="s">
        <v>323</v>
      </c>
      <c r="D372" s="6"/>
      <c r="E372" s="18">
        <f>E373</f>
        <v>25.2</v>
      </c>
      <c r="F372" s="18">
        <f>F374</f>
        <v>0</v>
      </c>
    </row>
    <row r="373" spans="1:6" s="12" customFormat="1" ht="12.75">
      <c r="A373" s="36" t="s">
        <v>107</v>
      </c>
      <c r="B373" s="5" t="s">
        <v>293</v>
      </c>
      <c r="C373" s="5" t="s">
        <v>323</v>
      </c>
      <c r="D373" s="5" t="s">
        <v>106</v>
      </c>
      <c r="E373" s="19">
        <f>E374</f>
        <v>25.2</v>
      </c>
      <c r="F373" s="19"/>
    </row>
    <row r="374" spans="1:6" s="10" customFormat="1" ht="12.75">
      <c r="A374" s="36" t="s">
        <v>696</v>
      </c>
      <c r="B374" s="5" t="s">
        <v>293</v>
      </c>
      <c r="C374" s="5" t="s">
        <v>323</v>
      </c>
      <c r="D374" s="5" t="s">
        <v>692</v>
      </c>
      <c r="E374" s="19">
        <v>25.2</v>
      </c>
      <c r="F374" s="23">
        <v>0</v>
      </c>
    </row>
    <row r="375" spans="1:6" s="10" customFormat="1" ht="12.75">
      <c r="A375" s="35" t="s">
        <v>304</v>
      </c>
      <c r="B375" s="6" t="s">
        <v>305</v>
      </c>
      <c r="C375" s="6" t="s">
        <v>132</v>
      </c>
      <c r="D375" s="6" t="s">
        <v>132</v>
      </c>
      <c r="E375" s="18">
        <f>E376+E386+E390+E409+E433+E439+E460+E417+E422+E428</f>
        <v>282290.39999999997</v>
      </c>
      <c r="F375" s="18">
        <f>F376+F386+F390+F409+F433+F439+F460+F417+F422+F428</f>
        <v>201294.2</v>
      </c>
    </row>
    <row r="376" spans="1:6" s="10" customFormat="1" ht="25.5">
      <c r="A376" s="35" t="s">
        <v>174</v>
      </c>
      <c r="B376" s="6" t="s">
        <v>305</v>
      </c>
      <c r="C376" s="6" t="s">
        <v>175</v>
      </c>
      <c r="D376" s="6" t="s">
        <v>132</v>
      </c>
      <c r="E376" s="18">
        <f>E377+E381</f>
        <v>8041.299999999999</v>
      </c>
      <c r="F376" s="18">
        <f>F377+F381</f>
        <v>3288.6</v>
      </c>
    </row>
    <row r="377" spans="1:6" s="10" customFormat="1" ht="12.75">
      <c r="A377" s="35" t="s">
        <v>176</v>
      </c>
      <c r="B377" s="6" t="s">
        <v>305</v>
      </c>
      <c r="C377" s="6" t="s">
        <v>177</v>
      </c>
      <c r="D377" s="6" t="s">
        <v>132</v>
      </c>
      <c r="E377" s="18">
        <f aca="true" t="shared" si="21" ref="E377:F379">E378</f>
        <v>7721.4</v>
      </c>
      <c r="F377" s="18">
        <f t="shared" si="21"/>
        <v>2968.7</v>
      </c>
    </row>
    <row r="378" spans="1:6" s="10" customFormat="1" ht="51">
      <c r="A378" s="35" t="s">
        <v>178</v>
      </c>
      <c r="B378" s="6" t="s">
        <v>305</v>
      </c>
      <c r="C378" s="6" t="s">
        <v>179</v>
      </c>
      <c r="D378" s="6" t="s">
        <v>132</v>
      </c>
      <c r="E378" s="18">
        <f t="shared" si="21"/>
        <v>7721.4</v>
      </c>
      <c r="F378" s="18">
        <f t="shared" si="21"/>
        <v>2968.7</v>
      </c>
    </row>
    <row r="379" spans="1:6" s="12" customFormat="1" ht="12.75">
      <c r="A379" s="36" t="s">
        <v>122</v>
      </c>
      <c r="B379" s="5" t="s">
        <v>305</v>
      </c>
      <c r="C379" s="5" t="s">
        <v>179</v>
      </c>
      <c r="D379" s="5" t="s">
        <v>121</v>
      </c>
      <c r="E379" s="19">
        <f t="shared" si="21"/>
        <v>7721.4</v>
      </c>
      <c r="F379" s="19">
        <f t="shared" si="21"/>
        <v>2968.7</v>
      </c>
    </row>
    <row r="380" spans="1:6" s="10" customFormat="1" ht="25.5">
      <c r="A380" s="36" t="s">
        <v>180</v>
      </c>
      <c r="B380" s="5" t="s">
        <v>305</v>
      </c>
      <c r="C380" s="5" t="s">
        <v>179</v>
      </c>
      <c r="D380" s="5" t="s">
        <v>181</v>
      </c>
      <c r="E380" s="19">
        <v>7721.4</v>
      </c>
      <c r="F380" s="23">
        <v>2968.7</v>
      </c>
    </row>
    <row r="381" spans="1:6" s="10" customFormat="1" ht="38.25">
      <c r="A381" s="35" t="s">
        <v>24</v>
      </c>
      <c r="B381" s="6" t="s">
        <v>305</v>
      </c>
      <c r="C381" s="6" t="s">
        <v>23</v>
      </c>
      <c r="D381" s="6"/>
      <c r="E381" s="18">
        <f>E382+E384</f>
        <v>319.90000000000003</v>
      </c>
      <c r="F381" s="18">
        <f>F382+F384</f>
        <v>319.90000000000003</v>
      </c>
    </row>
    <row r="382" spans="1:6" s="12" customFormat="1" ht="25.5">
      <c r="A382" s="36" t="s">
        <v>75</v>
      </c>
      <c r="B382" s="5" t="s">
        <v>305</v>
      </c>
      <c r="C382" s="5" t="s">
        <v>23</v>
      </c>
      <c r="D382" s="5" t="s">
        <v>74</v>
      </c>
      <c r="E382" s="19">
        <f>E383</f>
        <v>270.8</v>
      </c>
      <c r="F382" s="19">
        <f>F383</f>
        <v>270.8</v>
      </c>
    </row>
    <row r="383" spans="1:6" s="10" customFormat="1" ht="25.5">
      <c r="A383" s="34" t="s">
        <v>170</v>
      </c>
      <c r="B383" s="5" t="s">
        <v>305</v>
      </c>
      <c r="C383" s="5" t="s">
        <v>23</v>
      </c>
      <c r="D383" s="5" t="s">
        <v>171</v>
      </c>
      <c r="E383" s="19">
        <v>270.8</v>
      </c>
      <c r="F383" s="23">
        <v>270.8</v>
      </c>
    </row>
    <row r="384" spans="1:6" s="10" customFormat="1" ht="12.75">
      <c r="A384" s="36" t="s">
        <v>107</v>
      </c>
      <c r="B384" s="5" t="s">
        <v>305</v>
      </c>
      <c r="C384" s="5" t="s">
        <v>23</v>
      </c>
      <c r="D384" s="5" t="s">
        <v>106</v>
      </c>
      <c r="E384" s="19">
        <f>E385</f>
        <v>49.1</v>
      </c>
      <c r="F384" s="19">
        <f>F385</f>
        <v>49.1</v>
      </c>
    </row>
    <row r="385" spans="1:6" s="10" customFormat="1" ht="12.75">
      <c r="A385" s="36" t="s">
        <v>696</v>
      </c>
      <c r="B385" s="5" t="s">
        <v>305</v>
      </c>
      <c r="C385" s="5" t="s">
        <v>23</v>
      </c>
      <c r="D385" s="5" t="s">
        <v>692</v>
      </c>
      <c r="E385" s="19">
        <v>49.1</v>
      </c>
      <c r="F385" s="23">
        <v>49.1</v>
      </c>
    </row>
    <row r="386" spans="1:6" s="10" customFormat="1" ht="38.25">
      <c r="A386" s="40" t="s">
        <v>654</v>
      </c>
      <c r="B386" s="6" t="s">
        <v>305</v>
      </c>
      <c r="C386" s="6" t="s">
        <v>652</v>
      </c>
      <c r="D386" s="6"/>
      <c r="E386" s="18">
        <f aca="true" t="shared" si="22" ref="E386:F388">E387</f>
        <v>784.8</v>
      </c>
      <c r="F386" s="18">
        <f t="shared" si="22"/>
        <v>784.8</v>
      </c>
    </row>
    <row r="387" spans="1:6" s="10" customFormat="1" ht="25.5">
      <c r="A387" s="40" t="s">
        <v>655</v>
      </c>
      <c r="B387" s="6" t="s">
        <v>305</v>
      </c>
      <c r="C387" s="6" t="s">
        <v>653</v>
      </c>
      <c r="D387" s="6"/>
      <c r="E387" s="18">
        <f t="shared" si="22"/>
        <v>784.8</v>
      </c>
      <c r="F387" s="18">
        <f t="shared" si="22"/>
        <v>784.8</v>
      </c>
    </row>
    <row r="388" spans="1:6" s="12" customFormat="1" ht="25.5">
      <c r="A388" s="36" t="s">
        <v>75</v>
      </c>
      <c r="B388" s="5" t="s">
        <v>305</v>
      </c>
      <c r="C388" s="5" t="s">
        <v>653</v>
      </c>
      <c r="D388" s="5" t="s">
        <v>74</v>
      </c>
      <c r="E388" s="19">
        <f t="shared" si="22"/>
        <v>784.8</v>
      </c>
      <c r="F388" s="19">
        <f t="shared" si="22"/>
        <v>784.8</v>
      </c>
    </row>
    <row r="389" spans="1:6" s="10" customFormat="1" ht="25.5">
      <c r="A389" s="34" t="s">
        <v>170</v>
      </c>
      <c r="B389" s="5" t="s">
        <v>305</v>
      </c>
      <c r="C389" s="5" t="s">
        <v>653</v>
      </c>
      <c r="D389" s="5" t="s">
        <v>171</v>
      </c>
      <c r="E389" s="19">
        <v>784.8</v>
      </c>
      <c r="F389" s="23">
        <v>784.8</v>
      </c>
    </row>
    <row r="390" spans="1:6" s="10" customFormat="1" ht="25.5">
      <c r="A390" s="35" t="s">
        <v>306</v>
      </c>
      <c r="B390" s="6" t="s">
        <v>305</v>
      </c>
      <c r="C390" s="6" t="s">
        <v>307</v>
      </c>
      <c r="D390" s="6" t="s">
        <v>132</v>
      </c>
      <c r="E390" s="18">
        <f>E391</f>
        <v>41652.00000000001</v>
      </c>
      <c r="F390" s="18">
        <f>F391</f>
        <v>33841.200000000004</v>
      </c>
    </row>
    <row r="391" spans="1:6" s="10" customFormat="1" ht="25.5">
      <c r="A391" s="35" t="s">
        <v>296</v>
      </c>
      <c r="B391" s="6" t="s">
        <v>305</v>
      </c>
      <c r="C391" s="6" t="s">
        <v>308</v>
      </c>
      <c r="D391" s="6" t="s">
        <v>132</v>
      </c>
      <c r="E391" s="18">
        <f>E392+E404</f>
        <v>41652.00000000001</v>
      </c>
      <c r="F391" s="18">
        <f>F392+F404</f>
        <v>33841.200000000004</v>
      </c>
    </row>
    <row r="392" spans="1:6" s="10" customFormat="1" ht="25.5">
      <c r="A392" s="35" t="s">
        <v>298</v>
      </c>
      <c r="B392" s="6" t="s">
        <v>305</v>
      </c>
      <c r="C392" s="6" t="s">
        <v>309</v>
      </c>
      <c r="D392" s="6" t="s">
        <v>132</v>
      </c>
      <c r="E392" s="18">
        <f>E393+E395+E398+E400+E402</f>
        <v>41339.00000000001</v>
      </c>
      <c r="F392" s="18">
        <f>F393+F395+F398+F400+F402</f>
        <v>33673.600000000006</v>
      </c>
    </row>
    <row r="393" spans="1:6" s="12" customFormat="1" ht="25.5">
      <c r="A393" s="36" t="s">
        <v>99</v>
      </c>
      <c r="B393" s="5" t="s">
        <v>305</v>
      </c>
      <c r="C393" s="5" t="s">
        <v>309</v>
      </c>
      <c r="D393" s="5" t="s">
        <v>98</v>
      </c>
      <c r="E393" s="19">
        <f>E394</f>
        <v>1005</v>
      </c>
      <c r="F393" s="19">
        <f>F394</f>
        <v>941</v>
      </c>
    </row>
    <row r="394" spans="1:6" s="10" customFormat="1" ht="25.5">
      <c r="A394" s="36" t="s">
        <v>186</v>
      </c>
      <c r="B394" s="5" t="s">
        <v>305</v>
      </c>
      <c r="C394" s="5" t="s">
        <v>309</v>
      </c>
      <c r="D394" s="5" t="s">
        <v>310</v>
      </c>
      <c r="E394" s="19">
        <v>1005</v>
      </c>
      <c r="F394" s="23">
        <v>941</v>
      </c>
    </row>
    <row r="395" spans="1:6" s="10" customFormat="1" ht="25.5">
      <c r="A395" s="36" t="s">
        <v>75</v>
      </c>
      <c r="B395" s="5" t="s">
        <v>305</v>
      </c>
      <c r="C395" s="5" t="s">
        <v>309</v>
      </c>
      <c r="D395" s="5" t="s">
        <v>74</v>
      </c>
      <c r="E395" s="19">
        <f>E396+E397</f>
        <v>3864.3</v>
      </c>
      <c r="F395" s="19">
        <f>F396+F397</f>
        <v>3139.2999999999997</v>
      </c>
    </row>
    <row r="396" spans="1:6" s="10" customFormat="1" ht="25.5">
      <c r="A396" s="36" t="s">
        <v>671</v>
      </c>
      <c r="B396" s="5" t="s">
        <v>305</v>
      </c>
      <c r="C396" s="5" t="s">
        <v>309</v>
      </c>
      <c r="D396" s="5" t="s">
        <v>169</v>
      </c>
      <c r="E396" s="19">
        <v>21.5</v>
      </c>
      <c r="F396" s="23">
        <v>20.7</v>
      </c>
    </row>
    <row r="397" spans="1:6" s="10" customFormat="1" ht="25.5">
      <c r="A397" s="36" t="s">
        <v>170</v>
      </c>
      <c r="B397" s="5" t="s">
        <v>305</v>
      </c>
      <c r="C397" s="5" t="s">
        <v>309</v>
      </c>
      <c r="D397" s="5" t="s">
        <v>171</v>
      </c>
      <c r="E397" s="19">
        <v>3842.8</v>
      </c>
      <c r="F397" s="23">
        <v>3118.6</v>
      </c>
    </row>
    <row r="398" spans="1:6" s="10" customFormat="1" ht="25.5">
      <c r="A398" s="36" t="s">
        <v>87</v>
      </c>
      <c r="B398" s="5" t="s">
        <v>305</v>
      </c>
      <c r="C398" s="5" t="s">
        <v>309</v>
      </c>
      <c r="D398" s="5" t="s">
        <v>86</v>
      </c>
      <c r="E398" s="19">
        <f>E399</f>
        <v>8</v>
      </c>
      <c r="F398" s="19">
        <f>F399</f>
        <v>8</v>
      </c>
    </row>
    <row r="399" spans="1:6" s="10" customFormat="1" ht="38.25">
      <c r="A399" s="36" t="s">
        <v>320</v>
      </c>
      <c r="B399" s="5" t="s">
        <v>305</v>
      </c>
      <c r="C399" s="5" t="s">
        <v>309</v>
      </c>
      <c r="D399" s="5" t="s">
        <v>321</v>
      </c>
      <c r="E399" s="19">
        <v>8</v>
      </c>
      <c r="F399" s="23">
        <v>8</v>
      </c>
    </row>
    <row r="400" spans="1:6" s="10" customFormat="1" ht="12.75">
      <c r="A400" s="36" t="s">
        <v>107</v>
      </c>
      <c r="B400" s="5" t="s">
        <v>305</v>
      </c>
      <c r="C400" s="5" t="s">
        <v>309</v>
      </c>
      <c r="D400" s="5" t="s">
        <v>106</v>
      </c>
      <c r="E400" s="19">
        <f>E401</f>
        <v>36379.8</v>
      </c>
      <c r="F400" s="19">
        <f>F401</f>
        <v>29503.4</v>
      </c>
    </row>
    <row r="401" spans="1:6" s="10" customFormat="1" ht="51">
      <c r="A401" s="36" t="s">
        <v>300</v>
      </c>
      <c r="B401" s="5" t="s">
        <v>305</v>
      </c>
      <c r="C401" s="5" t="s">
        <v>309</v>
      </c>
      <c r="D401" s="5" t="s">
        <v>301</v>
      </c>
      <c r="E401" s="19">
        <v>36379.8</v>
      </c>
      <c r="F401" s="23">
        <v>29503.4</v>
      </c>
    </row>
    <row r="402" spans="1:6" s="10" customFormat="1" ht="12.75">
      <c r="A402" s="36" t="s">
        <v>122</v>
      </c>
      <c r="B402" s="5" t="s">
        <v>305</v>
      </c>
      <c r="C402" s="5" t="s">
        <v>309</v>
      </c>
      <c r="D402" s="5" t="s">
        <v>121</v>
      </c>
      <c r="E402" s="19">
        <f>E403</f>
        <v>81.9</v>
      </c>
      <c r="F402" s="19">
        <f>F403</f>
        <v>81.9</v>
      </c>
    </row>
    <row r="403" spans="1:6" s="10" customFormat="1" ht="12.75">
      <c r="A403" s="36" t="s">
        <v>172</v>
      </c>
      <c r="B403" s="5" t="s">
        <v>305</v>
      </c>
      <c r="C403" s="5" t="s">
        <v>309</v>
      </c>
      <c r="D403" s="5" t="s">
        <v>173</v>
      </c>
      <c r="E403" s="19">
        <v>81.9</v>
      </c>
      <c r="F403" s="23">
        <v>81.9</v>
      </c>
    </row>
    <row r="404" spans="1:6" s="30" customFormat="1" ht="25.5">
      <c r="A404" s="35" t="s">
        <v>48</v>
      </c>
      <c r="B404" s="29" t="s">
        <v>305</v>
      </c>
      <c r="C404" s="29" t="s">
        <v>26</v>
      </c>
      <c r="D404" s="29"/>
      <c r="E404" s="18">
        <f>E405+E407</f>
        <v>313</v>
      </c>
      <c r="F404" s="18">
        <f>F405+F407</f>
        <v>167.6</v>
      </c>
    </row>
    <row r="405" spans="1:6" s="46" customFormat="1" ht="25.5">
      <c r="A405" s="36" t="s">
        <v>75</v>
      </c>
      <c r="B405" s="5" t="s">
        <v>305</v>
      </c>
      <c r="C405" s="5" t="s">
        <v>26</v>
      </c>
      <c r="D405" s="32" t="s">
        <v>74</v>
      </c>
      <c r="E405" s="19">
        <f>E406</f>
        <v>300</v>
      </c>
      <c r="F405" s="19">
        <f>F406</f>
        <v>159.6</v>
      </c>
    </row>
    <row r="406" spans="1:6" s="10" customFormat="1" ht="25.5">
      <c r="A406" s="36" t="s">
        <v>170</v>
      </c>
      <c r="B406" s="5" t="s">
        <v>305</v>
      </c>
      <c r="C406" s="5" t="s">
        <v>26</v>
      </c>
      <c r="D406" s="5" t="s">
        <v>171</v>
      </c>
      <c r="E406" s="19">
        <v>300</v>
      </c>
      <c r="F406" s="23">
        <v>159.6</v>
      </c>
    </row>
    <row r="407" spans="1:6" s="10" customFormat="1" ht="12.75">
      <c r="A407" s="36" t="s">
        <v>107</v>
      </c>
      <c r="B407" s="5" t="s">
        <v>305</v>
      </c>
      <c r="C407" s="5" t="s">
        <v>26</v>
      </c>
      <c r="D407" s="5" t="s">
        <v>106</v>
      </c>
      <c r="E407" s="19">
        <f>E408</f>
        <v>13</v>
      </c>
      <c r="F407" s="19">
        <f>F408</f>
        <v>8</v>
      </c>
    </row>
    <row r="408" spans="1:6" s="10" customFormat="1" ht="12.75">
      <c r="A408" s="36" t="s">
        <v>696</v>
      </c>
      <c r="B408" s="5" t="s">
        <v>305</v>
      </c>
      <c r="C408" s="5" t="s">
        <v>26</v>
      </c>
      <c r="D408" s="5" t="s">
        <v>692</v>
      </c>
      <c r="E408" s="19">
        <v>13</v>
      </c>
      <c r="F408" s="23">
        <v>8</v>
      </c>
    </row>
    <row r="409" spans="1:6" s="10" customFormat="1" ht="12.75">
      <c r="A409" s="35" t="s">
        <v>311</v>
      </c>
      <c r="B409" s="6" t="s">
        <v>305</v>
      </c>
      <c r="C409" s="6" t="s">
        <v>312</v>
      </c>
      <c r="D409" s="6" t="s">
        <v>132</v>
      </c>
      <c r="E409" s="18">
        <f>E410</f>
        <v>19799.2</v>
      </c>
      <c r="F409" s="18">
        <f>F410</f>
        <v>16225.800000000001</v>
      </c>
    </row>
    <row r="410" spans="1:6" s="10" customFormat="1" ht="25.5">
      <c r="A410" s="35" t="s">
        <v>296</v>
      </c>
      <c r="B410" s="6" t="s">
        <v>305</v>
      </c>
      <c r="C410" s="6" t="s">
        <v>313</v>
      </c>
      <c r="D410" s="6" t="s">
        <v>132</v>
      </c>
      <c r="E410" s="18">
        <f>E411+E414</f>
        <v>19799.2</v>
      </c>
      <c r="F410" s="18">
        <f>F411+F414</f>
        <v>16225.800000000001</v>
      </c>
    </row>
    <row r="411" spans="1:6" s="10" customFormat="1" ht="25.5">
      <c r="A411" s="35" t="s">
        <v>298</v>
      </c>
      <c r="B411" s="6" t="s">
        <v>305</v>
      </c>
      <c r="C411" s="6" t="s">
        <v>314</v>
      </c>
      <c r="D411" s="6" t="s">
        <v>132</v>
      </c>
      <c r="E411" s="18">
        <f>E412</f>
        <v>19643</v>
      </c>
      <c r="F411" s="18">
        <f>F412</f>
        <v>16075.6</v>
      </c>
    </row>
    <row r="412" spans="1:6" s="12" customFormat="1" ht="12.75">
      <c r="A412" s="36" t="s">
        <v>107</v>
      </c>
      <c r="B412" s="5" t="s">
        <v>305</v>
      </c>
      <c r="C412" s="5" t="s">
        <v>314</v>
      </c>
      <c r="D412" s="5" t="s">
        <v>106</v>
      </c>
      <c r="E412" s="19">
        <f>E413</f>
        <v>19643</v>
      </c>
      <c r="F412" s="19">
        <f>F413</f>
        <v>16075.6</v>
      </c>
    </row>
    <row r="413" spans="1:6" s="10" customFormat="1" ht="51">
      <c r="A413" s="36" t="s">
        <v>300</v>
      </c>
      <c r="B413" s="5" t="s">
        <v>305</v>
      </c>
      <c r="C413" s="5" t="s">
        <v>314</v>
      </c>
      <c r="D413" s="5" t="s">
        <v>301</v>
      </c>
      <c r="E413" s="19">
        <v>19643</v>
      </c>
      <c r="F413" s="23">
        <v>16075.6</v>
      </c>
    </row>
    <row r="414" spans="1:6" s="10" customFormat="1" ht="38.25">
      <c r="A414" s="40" t="s">
        <v>693</v>
      </c>
      <c r="B414" s="6" t="s">
        <v>305</v>
      </c>
      <c r="C414" s="6" t="s">
        <v>691</v>
      </c>
      <c r="D414" s="6"/>
      <c r="E414" s="18">
        <f>E415</f>
        <v>156.2</v>
      </c>
      <c r="F414" s="18">
        <f>F415</f>
        <v>150.2</v>
      </c>
    </row>
    <row r="415" spans="1:6" s="12" customFormat="1" ht="12.75">
      <c r="A415" s="36" t="s">
        <v>107</v>
      </c>
      <c r="B415" s="5" t="s">
        <v>305</v>
      </c>
      <c r="C415" s="5" t="s">
        <v>691</v>
      </c>
      <c r="D415" s="5" t="s">
        <v>106</v>
      </c>
      <c r="E415" s="19">
        <f>E416</f>
        <v>156.2</v>
      </c>
      <c r="F415" s="19">
        <f>F416</f>
        <v>150.2</v>
      </c>
    </row>
    <row r="416" spans="1:6" s="10" customFormat="1" ht="12.75">
      <c r="A416" s="36" t="s">
        <v>696</v>
      </c>
      <c r="B416" s="5" t="s">
        <v>305</v>
      </c>
      <c r="C416" s="5" t="s">
        <v>691</v>
      </c>
      <c r="D416" s="5" t="s">
        <v>692</v>
      </c>
      <c r="E416" s="19">
        <v>156.2</v>
      </c>
      <c r="F416" s="23">
        <v>150.2</v>
      </c>
    </row>
    <row r="417" spans="1:6" s="30" customFormat="1" ht="12.75">
      <c r="A417" s="35" t="s">
        <v>49</v>
      </c>
      <c r="B417" s="29" t="s">
        <v>305</v>
      </c>
      <c r="C417" s="29" t="s">
        <v>27</v>
      </c>
      <c r="D417" s="29"/>
      <c r="E417" s="18">
        <f aca="true" t="shared" si="23" ref="E417:F420">E418</f>
        <v>5</v>
      </c>
      <c r="F417" s="18">
        <f t="shared" si="23"/>
        <v>5</v>
      </c>
    </row>
    <row r="418" spans="1:6" s="30" customFormat="1" ht="25.5">
      <c r="A418" s="35" t="s">
        <v>296</v>
      </c>
      <c r="B418" s="29" t="s">
        <v>305</v>
      </c>
      <c r="C418" s="29" t="s">
        <v>28</v>
      </c>
      <c r="D418" s="29"/>
      <c r="E418" s="18">
        <f t="shared" si="23"/>
        <v>5</v>
      </c>
      <c r="F418" s="18">
        <f t="shared" si="23"/>
        <v>5</v>
      </c>
    </row>
    <row r="419" spans="1:6" s="30" customFormat="1" ht="25.5">
      <c r="A419" s="35" t="s">
        <v>50</v>
      </c>
      <c r="B419" s="29" t="s">
        <v>305</v>
      </c>
      <c r="C419" s="29" t="s">
        <v>29</v>
      </c>
      <c r="D419" s="29"/>
      <c r="E419" s="18">
        <f t="shared" si="23"/>
        <v>5</v>
      </c>
      <c r="F419" s="18">
        <f t="shared" si="23"/>
        <v>5</v>
      </c>
    </row>
    <row r="420" spans="1:6" s="46" customFormat="1" ht="25.5">
      <c r="A420" s="36" t="s">
        <v>75</v>
      </c>
      <c r="B420" s="5" t="s">
        <v>305</v>
      </c>
      <c r="C420" s="5" t="s">
        <v>29</v>
      </c>
      <c r="D420" s="32" t="s">
        <v>74</v>
      </c>
      <c r="E420" s="19">
        <f t="shared" si="23"/>
        <v>5</v>
      </c>
      <c r="F420" s="19">
        <f t="shared" si="23"/>
        <v>5</v>
      </c>
    </row>
    <row r="421" spans="1:6" s="10" customFormat="1" ht="25.5">
      <c r="A421" s="36" t="s">
        <v>170</v>
      </c>
      <c r="B421" s="5" t="s">
        <v>305</v>
      </c>
      <c r="C421" s="5" t="s">
        <v>29</v>
      </c>
      <c r="D421" s="5" t="s">
        <v>171</v>
      </c>
      <c r="E421" s="19">
        <v>5</v>
      </c>
      <c r="F421" s="23">
        <v>5</v>
      </c>
    </row>
    <row r="422" spans="1:6" s="30" customFormat="1" ht="12.75">
      <c r="A422" s="35" t="s">
        <v>346</v>
      </c>
      <c r="B422" s="29" t="s">
        <v>305</v>
      </c>
      <c r="C422" s="29" t="s">
        <v>347</v>
      </c>
      <c r="D422" s="29"/>
      <c r="E422" s="18">
        <f>E423</f>
        <v>29234.3</v>
      </c>
      <c r="F422" s="18">
        <f>F423</f>
        <v>18868.9</v>
      </c>
    </row>
    <row r="423" spans="1:6" s="30" customFormat="1" ht="25.5">
      <c r="A423" s="35" t="s">
        <v>51</v>
      </c>
      <c r="B423" s="29" t="s">
        <v>305</v>
      </c>
      <c r="C423" s="29" t="s">
        <v>30</v>
      </c>
      <c r="D423" s="29"/>
      <c r="E423" s="18">
        <f>E424+E426</f>
        <v>29234.3</v>
      </c>
      <c r="F423" s="18">
        <f>F424+F426</f>
        <v>18868.9</v>
      </c>
    </row>
    <row r="424" spans="1:6" s="46" customFormat="1" ht="25.5">
      <c r="A424" s="36" t="s">
        <v>75</v>
      </c>
      <c r="B424" s="32" t="s">
        <v>305</v>
      </c>
      <c r="C424" s="32" t="s">
        <v>30</v>
      </c>
      <c r="D424" s="32" t="s">
        <v>74</v>
      </c>
      <c r="E424" s="19">
        <f>E425</f>
        <v>2078.7</v>
      </c>
      <c r="F424" s="19">
        <f>F425</f>
        <v>1827.7</v>
      </c>
    </row>
    <row r="425" spans="1:6" s="30" customFormat="1" ht="25.5">
      <c r="A425" s="36" t="s">
        <v>170</v>
      </c>
      <c r="B425" s="32" t="s">
        <v>305</v>
      </c>
      <c r="C425" s="32" t="s">
        <v>30</v>
      </c>
      <c r="D425" s="32" t="s">
        <v>171</v>
      </c>
      <c r="E425" s="19">
        <v>2078.7</v>
      </c>
      <c r="F425" s="33">
        <v>1827.7</v>
      </c>
    </row>
    <row r="426" spans="1:6" s="30" customFormat="1" ht="12.75">
      <c r="A426" s="36" t="s">
        <v>107</v>
      </c>
      <c r="B426" s="32" t="s">
        <v>305</v>
      </c>
      <c r="C426" s="32" t="s">
        <v>30</v>
      </c>
      <c r="D426" s="32" t="s">
        <v>106</v>
      </c>
      <c r="E426" s="19">
        <f>E427</f>
        <v>27155.6</v>
      </c>
      <c r="F426" s="19">
        <f>F427</f>
        <v>17041.2</v>
      </c>
    </row>
    <row r="427" spans="1:6" s="30" customFormat="1" ht="12.75">
      <c r="A427" s="41" t="s">
        <v>696</v>
      </c>
      <c r="B427" s="32" t="s">
        <v>305</v>
      </c>
      <c r="C427" s="32" t="s">
        <v>30</v>
      </c>
      <c r="D427" s="32" t="s">
        <v>692</v>
      </c>
      <c r="E427" s="19">
        <v>27155.6</v>
      </c>
      <c r="F427" s="33">
        <v>17041.2</v>
      </c>
    </row>
    <row r="428" spans="1:6" s="10" customFormat="1" ht="12.75">
      <c r="A428" s="35" t="s">
        <v>427</v>
      </c>
      <c r="B428" s="6" t="s">
        <v>305</v>
      </c>
      <c r="C428" s="6" t="s">
        <v>428</v>
      </c>
      <c r="D428" s="6"/>
      <c r="E428" s="18">
        <f aca="true" t="shared" si="24" ref="E428:F431">E429</f>
        <v>30</v>
      </c>
      <c r="F428" s="18">
        <f t="shared" si="24"/>
        <v>30</v>
      </c>
    </row>
    <row r="429" spans="1:6" s="10" customFormat="1" ht="12.75">
      <c r="A429" s="40" t="s">
        <v>703</v>
      </c>
      <c r="B429" s="6" t="s">
        <v>305</v>
      </c>
      <c r="C429" s="6" t="s">
        <v>700</v>
      </c>
      <c r="D429" s="6"/>
      <c r="E429" s="18">
        <f t="shared" si="24"/>
        <v>30</v>
      </c>
      <c r="F429" s="18">
        <f t="shared" si="24"/>
        <v>30</v>
      </c>
    </row>
    <row r="430" spans="1:6" s="10" customFormat="1" ht="38.25">
      <c r="A430" s="40" t="s">
        <v>723</v>
      </c>
      <c r="B430" s="6" t="s">
        <v>305</v>
      </c>
      <c r="C430" s="6" t="s">
        <v>702</v>
      </c>
      <c r="D430" s="6"/>
      <c r="E430" s="18">
        <f t="shared" si="24"/>
        <v>30</v>
      </c>
      <c r="F430" s="18">
        <f t="shared" si="24"/>
        <v>30</v>
      </c>
    </row>
    <row r="431" spans="1:6" s="12" customFormat="1" ht="12.75">
      <c r="A431" s="36" t="s">
        <v>107</v>
      </c>
      <c r="B431" s="5" t="s">
        <v>305</v>
      </c>
      <c r="C431" s="5" t="s">
        <v>702</v>
      </c>
      <c r="D431" s="5" t="s">
        <v>106</v>
      </c>
      <c r="E431" s="19">
        <f t="shared" si="24"/>
        <v>30</v>
      </c>
      <c r="F431" s="19">
        <f t="shared" si="24"/>
        <v>30</v>
      </c>
    </row>
    <row r="432" spans="1:6" s="10" customFormat="1" ht="12.75">
      <c r="A432" s="34" t="s">
        <v>696</v>
      </c>
      <c r="B432" s="5" t="s">
        <v>305</v>
      </c>
      <c r="C432" s="5" t="s">
        <v>702</v>
      </c>
      <c r="D432" s="5" t="s">
        <v>692</v>
      </c>
      <c r="E432" s="19">
        <v>30</v>
      </c>
      <c r="F432" s="23">
        <v>30</v>
      </c>
    </row>
    <row r="433" spans="1:6" s="30" customFormat="1" ht="25.5">
      <c r="A433" s="42" t="s">
        <v>449</v>
      </c>
      <c r="B433" s="29" t="s">
        <v>305</v>
      </c>
      <c r="C433" s="29" t="s">
        <v>450</v>
      </c>
      <c r="D433" s="29"/>
      <c r="E433" s="18">
        <f>E434</f>
        <v>3283</v>
      </c>
      <c r="F433" s="18">
        <f>F434</f>
        <v>3242.2999999999997</v>
      </c>
    </row>
    <row r="434" spans="1:6" s="30" customFormat="1" ht="25.5">
      <c r="A434" s="42" t="s">
        <v>695</v>
      </c>
      <c r="B434" s="29" t="s">
        <v>305</v>
      </c>
      <c r="C434" s="29" t="s">
        <v>694</v>
      </c>
      <c r="D434" s="29"/>
      <c r="E434" s="18">
        <f>E435+E437</f>
        <v>3283</v>
      </c>
      <c r="F434" s="18">
        <f>F435+F437</f>
        <v>3242.2999999999997</v>
      </c>
    </row>
    <row r="435" spans="1:6" s="46" customFormat="1" ht="25.5">
      <c r="A435" s="41" t="s">
        <v>99</v>
      </c>
      <c r="B435" s="32" t="s">
        <v>305</v>
      </c>
      <c r="C435" s="32" t="s">
        <v>694</v>
      </c>
      <c r="D435" s="32" t="s">
        <v>98</v>
      </c>
      <c r="E435" s="19">
        <f>E436</f>
        <v>328.9</v>
      </c>
      <c r="F435" s="19">
        <f>F436</f>
        <v>288.7</v>
      </c>
    </row>
    <row r="436" spans="1:6" s="30" customFormat="1" ht="12.75">
      <c r="A436" s="41" t="s">
        <v>162</v>
      </c>
      <c r="B436" s="32" t="s">
        <v>305</v>
      </c>
      <c r="C436" s="32" t="s">
        <v>694</v>
      </c>
      <c r="D436" s="32" t="s">
        <v>317</v>
      </c>
      <c r="E436" s="19">
        <v>328.9</v>
      </c>
      <c r="F436" s="33">
        <v>288.7</v>
      </c>
    </row>
    <row r="437" spans="1:6" s="30" customFormat="1" ht="12.75">
      <c r="A437" s="36" t="s">
        <v>107</v>
      </c>
      <c r="B437" s="32" t="s">
        <v>305</v>
      </c>
      <c r="C437" s="32" t="s">
        <v>694</v>
      </c>
      <c r="D437" s="32" t="s">
        <v>106</v>
      </c>
      <c r="E437" s="19">
        <f>E438</f>
        <v>2954.1</v>
      </c>
      <c r="F437" s="19">
        <f>F438</f>
        <v>2953.6</v>
      </c>
    </row>
    <row r="438" spans="1:6" s="30" customFormat="1" ht="12.75">
      <c r="A438" s="41" t="s">
        <v>696</v>
      </c>
      <c r="B438" s="32" t="s">
        <v>305</v>
      </c>
      <c r="C438" s="32" t="s">
        <v>694</v>
      </c>
      <c r="D438" s="32" t="s">
        <v>692</v>
      </c>
      <c r="E438" s="19">
        <v>2954.1</v>
      </c>
      <c r="F438" s="33">
        <v>2953.6</v>
      </c>
    </row>
    <row r="439" spans="1:6" s="10" customFormat="1" ht="12.75">
      <c r="A439" s="35" t="s">
        <v>190</v>
      </c>
      <c r="B439" s="6" t="s">
        <v>305</v>
      </c>
      <c r="C439" s="6" t="s">
        <v>191</v>
      </c>
      <c r="D439" s="6" t="s">
        <v>132</v>
      </c>
      <c r="E439" s="18">
        <f>E440</f>
        <v>178881</v>
      </c>
      <c r="F439" s="18">
        <f>F440</f>
        <v>124734.6</v>
      </c>
    </row>
    <row r="440" spans="1:6" s="10" customFormat="1" ht="51">
      <c r="A440" s="35" t="s">
        <v>192</v>
      </c>
      <c r="B440" s="6" t="s">
        <v>305</v>
      </c>
      <c r="C440" s="6" t="s">
        <v>193</v>
      </c>
      <c r="D440" s="6" t="s">
        <v>132</v>
      </c>
      <c r="E440" s="18">
        <f>E441+E449</f>
        <v>178881</v>
      </c>
      <c r="F440" s="18">
        <f>F441+F449</f>
        <v>124734.6</v>
      </c>
    </row>
    <row r="441" spans="1:6" s="10" customFormat="1" ht="89.25">
      <c r="A441" s="35" t="s">
        <v>315</v>
      </c>
      <c r="B441" s="6" t="s">
        <v>305</v>
      </c>
      <c r="C441" s="6" t="s">
        <v>316</v>
      </c>
      <c r="D441" s="6" t="s">
        <v>132</v>
      </c>
      <c r="E441" s="18">
        <f>E442+E445+E447</f>
        <v>163345</v>
      </c>
      <c r="F441" s="18">
        <f>F442+F445+F447</f>
        <v>113699.40000000001</v>
      </c>
    </row>
    <row r="442" spans="1:6" s="12" customFormat="1" ht="25.5">
      <c r="A442" s="36" t="s">
        <v>99</v>
      </c>
      <c r="B442" s="5" t="s">
        <v>305</v>
      </c>
      <c r="C442" s="5" t="s">
        <v>316</v>
      </c>
      <c r="D442" s="5" t="s">
        <v>98</v>
      </c>
      <c r="E442" s="19">
        <f>E443+E444</f>
        <v>19574</v>
      </c>
      <c r="F442" s="19">
        <f>F443+F444</f>
        <v>11177.1</v>
      </c>
    </row>
    <row r="443" spans="1:6" s="10" customFormat="1" ht="12.75">
      <c r="A443" s="36" t="s">
        <v>162</v>
      </c>
      <c r="B443" s="5" t="s">
        <v>305</v>
      </c>
      <c r="C443" s="5" t="s">
        <v>316</v>
      </c>
      <c r="D443" s="5" t="s">
        <v>317</v>
      </c>
      <c r="E443" s="19">
        <v>19508</v>
      </c>
      <c r="F443" s="23">
        <v>11136</v>
      </c>
    </row>
    <row r="444" spans="1:6" s="10" customFormat="1" ht="25.5">
      <c r="A444" s="36" t="s">
        <v>186</v>
      </c>
      <c r="B444" s="5" t="s">
        <v>305</v>
      </c>
      <c r="C444" s="5" t="s">
        <v>316</v>
      </c>
      <c r="D444" s="5" t="s">
        <v>310</v>
      </c>
      <c r="E444" s="19">
        <v>66</v>
      </c>
      <c r="F444" s="23">
        <v>41.1</v>
      </c>
    </row>
    <row r="445" spans="1:6" s="10" customFormat="1" ht="25.5">
      <c r="A445" s="36" t="s">
        <v>75</v>
      </c>
      <c r="B445" s="5" t="s">
        <v>305</v>
      </c>
      <c r="C445" s="5" t="s">
        <v>316</v>
      </c>
      <c r="D445" s="5" t="s">
        <v>74</v>
      </c>
      <c r="E445" s="19">
        <f>E446</f>
        <v>270</v>
      </c>
      <c r="F445" s="19">
        <f>F446</f>
        <v>81.2</v>
      </c>
    </row>
    <row r="446" spans="1:6" s="10" customFormat="1" ht="25.5">
      <c r="A446" s="36" t="s">
        <v>170</v>
      </c>
      <c r="B446" s="5" t="s">
        <v>305</v>
      </c>
      <c r="C446" s="5" t="s">
        <v>316</v>
      </c>
      <c r="D446" s="5" t="s">
        <v>171</v>
      </c>
      <c r="E446" s="19">
        <v>270</v>
      </c>
      <c r="F446" s="23">
        <v>81.2</v>
      </c>
    </row>
    <row r="447" spans="1:6" s="10" customFormat="1" ht="12.75">
      <c r="A447" s="36" t="s">
        <v>107</v>
      </c>
      <c r="B447" s="5" t="s">
        <v>305</v>
      </c>
      <c r="C447" s="5" t="s">
        <v>316</v>
      </c>
      <c r="D447" s="5" t="s">
        <v>106</v>
      </c>
      <c r="E447" s="19">
        <f>E448</f>
        <v>143501</v>
      </c>
      <c r="F447" s="19">
        <f>F448</f>
        <v>102441.1</v>
      </c>
    </row>
    <row r="448" spans="1:6" s="10" customFormat="1" ht="51">
      <c r="A448" s="36" t="s">
        <v>300</v>
      </c>
      <c r="B448" s="5" t="s">
        <v>305</v>
      </c>
      <c r="C448" s="5" t="s">
        <v>316</v>
      </c>
      <c r="D448" s="5" t="s">
        <v>301</v>
      </c>
      <c r="E448" s="19">
        <v>143501</v>
      </c>
      <c r="F448" s="23">
        <v>102441.1</v>
      </c>
    </row>
    <row r="449" spans="1:6" s="10" customFormat="1" ht="89.25">
      <c r="A449" s="35" t="s">
        <v>318</v>
      </c>
      <c r="B449" s="6" t="s">
        <v>305</v>
      </c>
      <c r="C449" s="6" t="s">
        <v>319</v>
      </c>
      <c r="D449" s="6" t="s">
        <v>132</v>
      </c>
      <c r="E449" s="18">
        <f>E450+E453+E456+E458</f>
        <v>15536</v>
      </c>
      <c r="F449" s="18">
        <f>F451+F452+F455+F457+F459+F454</f>
        <v>11035.199999999999</v>
      </c>
    </row>
    <row r="450" spans="1:6" s="12" customFormat="1" ht="25.5">
      <c r="A450" s="36" t="s">
        <v>99</v>
      </c>
      <c r="B450" s="5" t="s">
        <v>305</v>
      </c>
      <c r="C450" s="5" t="s">
        <v>319</v>
      </c>
      <c r="D450" s="5" t="s">
        <v>98</v>
      </c>
      <c r="E450" s="19">
        <f>E451+E452</f>
        <v>12232</v>
      </c>
      <c r="F450" s="19">
        <f>F451+F452</f>
        <v>9212</v>
      </c>
    </row>
    <row r="451" spans="1:6" s="10" customFormat="1" ht="12.75">
      <c r="A451" s="36" t="s">
        <v>162</v>
      </c>
      <c r="B451" s="5" t="s">
        <v>305</v>
      </c>
      <c r="C451" s="5" t="s">
        <v>319</v>
      </c>
      <c r="D451" s="5" t="s">
        <v>317</v>
      </c>
      <c r="E451" s="19">
        <v>11584.6</v>
      </c>
      <c r="F451" s="23">
        <v>8702.7</v>
      </c>
    </row>
    <row r="452" spans="1:6" s="10" customFormat="1" ht="25.5">
      <c r="A452" s="36" t="s">
        <v>186</v>
      </c>
      <c r="B452" s="5" t="s">
        <v>305</v>
      </c>
      <c r="C452" s="5" t="s">
        <v>319</v>
      </c>
      <c r="D452" s="5" t="s">
        <v>310</v>
      </c>
      <c r="E452" s="19">
        <v>647.4</v>
      </c>
      <c r="F452" s="23">
        <v>509.3</v>
      </c>
    </row>
    <row r="453" spans="1:6" s="10" customFormat="1" ht="25.5">
      <c r="A453" s="36" t="s">
        <v>75</v>
      </c>
      <c r="B453" s="5" t="s">
        <v>305</v>
      </c>
      <c r="C453" s="5" t="s">
        <v>319</v>
      </c>
      <c r="D453" s="5" t="s">
        <v>74</v>
      </c>
      <c r="E453" s="19">
        <f>E454+E455</f>
        <v>3270.1</v>
      </c>
      <c r="F453" s="19">
        <f>F454+F455</f>
        <v>1794.9</v>
      </c>
    </row>
    <row r="454" spans="1:6" s="10" customFormat="1" ht="25.5">
      <c r="A454" s="36" t="s">
        <v>671</v>
      </c>
      <c r="B454" s="5" t="s">
        <v>305</v>
      </c>
      <c r="C454" s="5" t="s">
        <v>319</v>
      </c>
      <c r="D454" s="5" t="s">
        <v>169</v>
      </c>
      <c r="E454" s="19">
        <v>12.2</v>
      </c>
      <c r="F454" s="23">
        <v>8.5</v>
      </c>
    </row>
    <row r="455" spans="1:6" s="10" customFormat="1" ht="25.5">
      <c r="A455" s="36" t="s">
        <v>170</v>
      </c>
      <c r="B455" s="5" t="s">
        <v>305</v>
      </c>
      <c r="C455" s="5" t="s">
        <v>319</v>
      </c>
      <c r="D455" s="5" t="s">
        <v>171</v>
      </c>
      <c r="E455" s="19">
        <v>3257.9</v>
      </c>
      <c r="F455" s="23">
        <v>1786.4</v>
      </c>
    </row>
    <row r="456" spans="1:6" s="10" customFormat="1" ht="25.5">
      <c r="A456" s="36" t="s">
        <v>87</v>
      </c>
      <c r="B456" s="5" t="s">
        <v>305</v>
      </c>
      <c r="C456" s="5" t="s">
        <v>319</v>
      </c>
      <c r="D456" s="5" t="s">
        <v>86</v>
      </c>
      <c r="E456" s="19">
        <f>E457</f>
        <v>9</v>
      </c>
      <c r="F456" s="19">
        <f>F457</f>
        <v>3.8</v>
      </c>
    </row>
    <row r="457" spans="1:6" s="10" customFormat="1" ht="38.25">
      <c r="A457" s="36" t="s">
        <v>320</v>
      </c>
      <c r="B457" s="5" t="s">
        <v>305</v>
      </c>
      <c r="C457" s="5" t="s">
        <v>319</v>
      </c>
      <c r="D457" s="5" t="s">
        <v>321</v>
      </c>
      <c r="E457" s="19">
        <v>9</v>
      </c>
      <c r="F457" s="23">
        <v>3.8</v>
      </c>
    </row>
    <row r="458" spans="1:6" s="10" customFormat="1" ht="12.75">
      <c r="A458" s="36" t="s">
        <v>122</v>
      </c>
      <c r="B458" s="5" t="s">
        <v>305</v>
      </c>
      <c r="C458" s="5" t="s">
        <v>319</v>
      </c>
      <c r="D458" s="5" t="s">
        <v>121</v>
      </c>
      <c r="E458" s="19">
        <f>E459</f>
        <v>24.9</v>
      </c>
      <c r="F458" s="19">
        <f>F459</f>
        <v>24.5</v>
      </c>
    </row>
    <row r="459" spans="1:6" s="10" customFormat="1" ht="12.75">
      <c r="A459" s="36" t="s">
        <v>172</v>
      </c>
      <c r="B459" s="5" t="s">
        <v>305</v>
      </c>
      <c r="C459" s="5" t="s">
        <v>319</v>
      </c>
      <c r="D459" s="5" t="s">
        <v>173</v>
      </c>
      <c r="E459" s="19">
        <v>24.9</v>
      </c>
      <c r="F459" s="23">
        <v>24.5</v>
      </c>
    </row>
    <row r="460" spans="1:6" s="10" customFormat="1" ht="12.75">
      <c r="A460" s="35" t="s">
        <v>265</v>
      </c>
      <c r="B460" s="6" t="s">
        <v>305</v>
      </c>
      <c r="C460" s="6" t="s">
        <v>266</v>
      </c>
      <c r="D460" s="6" t="s">
        <v>132</v>
      </c>
      <c r="E460" s="18">
        <f>E461+E464</f>
        <v>579.8</v>
      </c>
      <c r="F460" s="18">
        <f>F461+F464</f>
        <v>273</v>
      </c>
    </row>
    <row r="461" spans="1:6" s="10" customFormat="1" ht="25.5">
      <c r="A461" s="35" t="s">
        <v>302</v>
      </c>
      <c r="B461" s="6" t="s">
        <v>305</v>
      </c>
      <c r="C461" s="6" t="s">
        <v>303</v>
      </c>
      <c r="D461" s="6" t="s">
        <v>132</v>
      </c>
      <c r="E461" s="18">
        <f>E462</f>
        <v>555</v>
      </c>
      <c r="F461" s="18">
        <f>F462</f>
        <v>273</v>
      </c>
    </row>
    <row r="462" spans="1:6" s="12" customFormat="1" ht="12.75">
      <c r="A462" s="36" t="s">
        <v>107</v>
      </c>
      <c r="B462" s="5" t="s">
        <v>305</v>
      </c>
      <c r="C462" s="5" t="s">
        <v>303</v>
      </c>
      <c r="D462" s="5" t="s">
        <v>106</v>
      </c>
      <c r="E462" s="19">
        <f>E463</f>
        <v>555</v>
      </c>
      <c r="F462" s="19">
        <f>F463</f>
        <v>273</v>
      </c>
    </row>
    <row r="463" spans="1:6" s="10" customFormat="1" ht="12.75">
      <c r="A463" s="36" t="s">
        <v>696</v>
      </c>
      <c r="B463" s="5" t="s">
        <v>305</v>
      </c>
      <c r="C463" s="5" t="s">
        <v>303</v>
      </c>
      <c r="D463" s="5" t="s">
        <v>692</v>
      </c>
      <c r="E463" s="19">
        <v>555</v>
      </c>
      <c r="F463" s="23">
        <v>273</v>
      </c>
    </row>
    <row r="464" spans="1:6" s="10" customFormat="1" ht="63.75">
      <c r="A464" s="35" t="s">
        <v>322</v>
      </c>
      <c r="B464" s="6" t="s">
        <v>305</v>
      </c>
      <c r="C464" s="6" t="s">
        <v>323</v>
      </c>
      <c r="D464" s="6" t="s">
        <v>132</v>
      </c>
      <c r="E464" s="18">
        <f>E465+E467</f>
        <v>24.8</v>
      </c>
      <c r="F464" s="18">
        <f>F465+F467</f>
        <v>0</v>
      </c>
    </row>
    <row r="465" spans="1:6" s="12" customFormat="1" ht="25.5">
      <c r="A465" s="36" t="s">
        <v>75</v>
      </c>
      <c r="B465" s="5" t="s">
        <v>305</v>
      </c>
      <c r="C465" s="5" t="s">
        <v>323</v>
      </c>
      <c r="D465" s="5" t="s">
        <v>74</v>
      </c>
      <c r="E465" s="19">
        <f>E466</f>
        <v>1.6</v>
      </c>
      <c r="F465" s="19"/>
    </row>
    <row r="466" spans="1:6" s="10" customFormat="1" ht="25.5">
      <c r="A466" s="36" t="s">
        <v>170</v>
      </c>
      <c r="B466" s="5" t="s">
        <v>305</v>
      </c>
      <c r="C466" s="5" t="s">
        <v>323</v>
      </c>
      <c r="D466" s="5" t="s">
        <v>171</v>
      </c>
      <c r="E466" s="19">
        <v>1.6</v>
      </c>
      <c r="F466" s="24"/>
    </row>
    <row r="467" spans="1:6" s="10" customFormat="1" ht="12.75">
      <c r="A467" s="36" t="s">
        <v>107</v>
      </c>
      <c r="B467" s="5" t="s">
        <v>305</v>
      </c>
      <c r="C467" s="5" t="s">
        <v>323</v>
      </c>
      <c r="D467" s="5" t="s">
        <v>106</v>
      </c>
      <c r="E467" s="19">
        <f>E468</f>
        <v>23.2</v>
      </c>
      <c r="F467" s="24"/>
    </row>
    <row r="468" spans="1:6" s="10" customFormat="1" ht="12.75">
      <c r="A468" s="36" t="s">
        <v>696</v>
      </c>
      <c r="B468" s="5" t="s">
        <v>305</v>
      </c>
      <c r="C468" s="5" t="s">
        <v>323</v>
      </c>
      <c r="D468" s="5" t="s">
        <v>692</v>
      </c>
      <c r="E468" s="19">
        <v>23.2</v>
      </c>
      <c r="F468" s="24"/>
    </row>
    <row r="469" spans="1:6" s="10" customFormat="1" ht="25.5">
      <c r="A469" s="35" t="s">
        <v>324</v>
      </c>
      <c r="B469" s="6" t="s">
        <v>325</v>
      </c>
      <c r="C469" s="6" t="s">
        <v>132</v>
      </c>
      <c r="D469" s="6" t="s">
        <v>132</v>
      </c>
      <c r="E469" s="18">
        <f>E470</f>
        <v>50</v>
      </c>
      <c r="F469" s="18">
        <f>F470</f>
        <v>0</v>
      </c>
    </row>
    <row r="470" spans="1:6" s="10" customFormat="1" ht="25.5">
      <c r="A470" s="36" t="s">
        <v>326</v>
      </c>
      <c r="B470" s="5" t="s">
        <v>325</v>
      </c>
      <c r="C470" s="5" t="s">
        <v>327</v>
      </c>
      <c r="D470" s="5" t="s">
        <v>132</v>
      </c>
      <c r="E470" s="19">
        <f>E471</f>
        <v>50</v>
      </c>
      <c r="F470" s="19">
        <f>F471</f>
        <v>0</v>
      </c>
    </row>
    <row r="471" spans="1:6" s="10" customFormat="1" ht="25.5">
      <c r="A471" s="36" t="s">
        <v>296</v>
      </c>
      <c r="B471" s="5" t="s">
        <v>325</v>
      </c>
      <c r="C471" s="5" t="s">
        <v>328</v>
      </c>
      <c r="D471" s="5" t="s">
        <v>132</v>
      </c>
      <c r="E471" s="19">
        <f>E472</f>
        <v>50</v>
      </c>
      <c r="F471" s="19">
        <f>F473</f>
        <v>0</v>
      </c>
    </row>
    <row r="472" spans="1:6" s="12" customFormat="1" ht="25.5">
      <c r="A472" s="36" t="s">
        <v>75</v>
      </c>
      <c r="B472" s="5" t="s">
        <v>325</v>
      </c>
      <c r="C472" s="5" t="s">
        <v>328</v>
      </c>
      <c r="D472" s="5" t="s">
        <v>74</v>
      </c>
      <c r="E472" s="19">
        <f>E473</f>
        <v>50</v>
      </c>
      <c r="F472" s="19"/>
    </row>
    <row r="473" spans="1:6" s="10" customFormat="1" ht="25.5">
      <c r="A473" s="36" t="s">
        <v>170</v>
      </c>
      <c r="B473" s="5" t="s">
        <v>325</v>
      </c>
      <c r="C473" s="5" t="s">
        <v>328</v>
      </c>
      <c r="D473" s="5" t="s">
        <v>171</v>
      </c>
      <c r="E473" s="19">
        <v>50</v>
      </c>
      <c r="F473" s="24"/>
    </row>
    <row r="474" spans="1:6" s="10" customFormat="1" ht="12.75">
      <c r="A474" s="35" t="s">
        <v>329</v>
      </c>
      <c r="B474" s="6" t="s">
        <v>330</v>
      </c>
      <c r="C474" s="6" t="s">
        <v>132</v>
      </c>
      <c r="D474" s="6" t="s">
        <v>132</v>
      </c>
      <c r="E474" s="18">
        <f>E475+E480+E485+E492</f>
        <v>950.4</v>
      </c>
      <c r="F474" s="18">
        <f>F475+F480+F485+F492</f>
        <v>702</v>
      </c>
    </row>
    <row r="475" spans="1:6" s="10" customFormat="1" ht="25.5">
      <c r="A475" s="35" t="s">
        <v>174</v>
      </c>
      <c r="B475" s="6" t="s">
        <v>330</v>
      </c>
      <c r="C475" s="6" t="s">
        <v>175</v>
      </c>
      <c r="D475" s="6" t="s">
        <v>132</v>
      </c>
      <c r="E475" s="18">
        <f aca="true" t="shared" si="25" ref="E475:F478">E476</f>
        <v>0.9</v>
      </c>
      <c r="F475" s="18">
        <f t="shared" si="25"/>
        <v>0.9</v>
      </c>
    </row>
    <row r="476" spans="1:6" s="10" customFormat="1" ht="12.75">
      <c r="A476" s="35" t="s">
        <v>176</v>
      </c>
      <c r="B476" s="6" t="s">
        <v>330</v>
      </c>
      <c r="C476" s="6" t="s">
        <v>177</v>
      </c>
      <c r="D476" s="6" t="s">
        <v>132</v>
      </c>
      <c r="E476" s="18">
        <f t="shared" si="25"/>
        <v>0.9</v>
      </c>
      <c r="F476" s="18">
        <f t="shared" si="25"/>
        <v>0.9</v>
      </c>
    </row>
    <row r="477" spans="1:6" s="10" customFormat="1" ht="51">
      <c r="A477" s="35" t="s">
        <v>178</v>
      </c>
      <c r="B477" s="6" t="s">
        <v>330</v>
      </c>
      <c r="C477" s="6" t="s">
        <v>179</v>
      </c>
      <c r="D477" s="6" t="s">
        <v>132</v>
      </c>
      <c r="E477" s="18">
        <f t="shared" si="25"/>
        <v>0.9</v>
      </c>
      <c r="F477" s="18">
        <f t="shared" si="25"/>
        <v>0.9</v>
      </c>
    </row>
    <row r="478" spans="1:6" s="12" customFormat="1" ht="12.75">
      <c r="A478" s="36" t="s">
        <v>122</v>
      </c>
      <c r="B478" s="5" t="s">
        <v>330</v>
      </c>
      <c r="C478" s="5" t="s">
        <v>179</v>
      </c>
      <c r="D478" s="5" t="s">
        <v>121</v>
      </c>
      <c r="E478" s="19">
        <f t="shared" si="25"/>
        <v>0.9</v>
      </c>
      <c r="F478" s="19">
        <f t="shared" si="25"/>
        <v>0.9</v>
      </c>
    </row>
    <row r="479" spans="1:6" s="10" customFormat="1" ht="25.5">
      <c r="A479" s="36" t="s">
        <v>180</v>
      </c>
      <c r="B479" s="5" t="s">
        <v>330</v>
      </c>
      <c r="C479" s="5" t="s">
        <v>179</v>
      </c>
      <c r="D479" s="5" t="s">
        <v>181</v>
      </c>
      <c r="E479" s="19">
        <v>0.9</v>
      </c>
      <c r="F479" s="24">
        <v>0.9</v>
      </c>
    </row>
    <row r="480" spans="1:6" s="10" customFormat="1" ht="25.5">
      <c r="A480" s="35" t="s">
        <v>331</v>
      </c>
      <c r="B480" s="6" t="s">
        <v>330</v>
      </c>
      <c r="C480" s="6" t="s">
        <v>332</v>
      </c>
      <c r="D480" s="6" t="s">
        <v>132</v>
      </c>
      <c r="E480" s="18">
        <f aca="true" t="shared" si="26" ref="E480:F483">E481</f>
        <v>740</v>
      </c>
      <c r="F480" s="18">
        <f t="shared" si="26"/>
        <v>505.8</v>
      </c>
    </row>
    <row r="481" spans="1:6" s="10" customFormat="1" ht="25.5">
      <c r="A481" s="35" t="s">
        <v>296</v>
      </c>
      <c r="B481" s="6" t="s">
        <v>330</v>
      </c>
      <c r="C481" s="6" t="s">
        <v>333</v>
      </c>
      <c r="D481" s="6" t="s">
        <v>132</v>
      </c>
      <c r="E481" s="18">
        <f t="shared" si="26"/>
        <v>740</v>
      </c>
      <c r="F481" s="18">
        <f t="shared" si="26"/>
        <v>505.8</v>
      </c>
    </row>
    <row r="482" spans="1:6" s="10" customFormat="1" ht="38.25">
      <c r="A482" s="35" t="s">
        <v>334</v>
      </c>
      <c r="B482" s="6" t="s">
        <v>330</v>
      </c>
      <c r="C482" s="6" t="s">
        <v>335</v>
      </c>
      <c r="D482" s="6" t="s">
        <v>132</v>
      </c>
      <c r="E482" s="18">
        <f t="shared" si="26"/>
        <v>740</v>
      </c>
      <c r="F482" s="18">
        <f t="shared" si="26"/>
        <v>505.8</v>
      </c>
    </row>
    <row r="483" spans="1:6" s="12" customFormat="1" ht="12.75">
      <c r="A483" s="36" t="s">
        <v>107</v>
      </c>
      <c r="B483" s="5" t="s">
        <v>330</v>
      </c>
      <c r="C483" s="5" t="s">
        <v>335</v>
      </c>
      <c r="D483" s="5" t="s">
        <v>106</v>
      </c>
      <c r="E483" s="19">
        <f t="shared" si="26"/>
        <v>740</v>
      </c>
      <c r="F483" s="19">
        <f t="shared" si="26"/>
        <v>505.8</v>
      </c>
    </row>
    <row r="484" spans="1:6" s="10" customFormat="1" ht="51">
      <c r="A484" s="36" t="s">
        <v>300</v>
      </c>
      <c r="B484" s="5" t="s">
        <v>330</v>
      </c>
      <c r="C484" s="5" t="s">
        <v>335</v>
      </c>
      <c r="D484" s="5" t="s">
        <v>301</v>
      </c>
      <c r="E484" s="19">
        <v>740</v>
      </c>
      <c r="F484" s="23">
        <v>505.8</v>
      </c>
    </row>
    <row r="485" spans="1:6" s="10" customFormat="1" ht="25.5">
      <c r="A485" s="35" t="s">
        <v>336</v>
      </c>
      <c r="B485" s="6" t="s">
        <v>330</v>
      </c>
      <c r="C485" s="6" t="s">
        <v>337</v>
      </c>
      <c r="D485" s="6" t="s">
        <v>132</v>
      </c>
      <c r="E485" s="18">
        <f>E486</f>
        <v>124.5</v>
      </c>
      <c r="F485" s="18">
        <f>F486</f>
        <v>115.3</v>
      </c>
    </row>
    <row r="486" spans="1:6" s="10" customFormat="1" ht="12.75">
      <c r="A486" s="35" t="s">
        <v>338</v>
      </c>
      <c r="B486" s="6" t="s">
        <v>330</v>
      </c>
      <c r="C486" s="6" t="s">
        <v>339</v>
      </c>
      <c r="D486" s="6" t="s">
        <v>132</v>
      </c>
      <c r="E486" s="18">
        <f>E487</f>
        <v>124.5</v>
      </c>
      <c r="F486" s="18">
        <f>F487</f>
        <v>115.3</v>
      </c>
    </row>
    <row r="487" spans="1:6" s="10" customFormat="1" ht="25.5">
      <c r="A487" s="35" t="s">
        <v>340</v>
      </c>
      <c r="B487" s="6" t="s">
        <v>330</v>
      </c>
      <c r="C487" s="6" t="s">
        <v>341</v>
      </c>
      <c r="D487" s="6" t="s">
        <v>132</v>
      </c>
      <c r="E487" s="18">
        <f>E488+E490</f>
        <v>124.5</v>
      </c>
      <c r="F487" s="18">
        <f>F488+F490</f>
        <v>115.3</v>
      </c>
    </row>
    <row r="488" spans="1:6" s="12" customFormat="1" ht="25.5">
      <c r="A488" s="36" t="s">
        <v>75</v>
      </c>
      <c r="B488" s="5" t="s">
        <v>330</v>
      </c>
      <c r="C488" s="5" t="s">
        <v>341</v>
      </c>
      <c r="D488" s="5" t="s">
        <v>74</v>
      </c>
      <c r="E488" s="19">
        <f>E489</f>
        <v>6</v>
      </c>
      <c r="F488" s="19">
        <f>F489</f>
        <v>4.5</v>
      </c>
    </row>
    <row r="489" spans="1:6" s="10" customFormat="1" ht="25.5">
      <c r="A489" s="36" t="s">
        <v>170</v>
      </c>
      <c r="B489" s="5" t="s">
        <v>330</v>
      </c>
      <c r="C489" s="5" t="s">
        <v>341</v>
      </c>
      <c r="D489" s="5" t="s">
        <v>171</v>
      </c>
      <c r="E489" s="19">
        <v>6</v>
      </c>
      <c r="F489" s="23">
        <v>4.5</v>
      </c>
    </row>
    <row r="490" spans="1:6" s="10" customFormat="1" ht="12.75">
      <c r="A490" s="36" t="s">
        <v>107</v>
      </c>
      <c r="B490" s="5" t="s">
        <v>330</v>
      </c>
      <c r="C490" s="5" t="s">
        <v>341</v>
      </c>
      <c r="D490" s="5" t="s">
        <v>106</v>
      </c>
      <c r="E490" s="19">
        <f>E491</f>
        <v>118.5</v>
      </c>
      <c r="F490" s="19">
        <f>F491</f>
        <v>110.8</v>
      </c>
    </row>
    <row r="491" spans="1:6" s="10" customFormat="1" ht="12.75">
      <c r="A491" s="36" t="s">
        <v>696</v>
      </c>
      <c r="B491" s="5" t="s">
        <v>330</v>
      </c>
      <c r="C491" s="5" t="s">
        <v>341</v>
      </c>
      <c r="D491" s="5" t="s">
        <v>692</v>
      </c>
      <c r="E491" s="19">
        <v>118.5</v>
      </c>
      <c r="F491" s="23">
        <v>110.8</v>
      </c>
    </row>
    <row r="492" spans="1:6" s="10" customFormat="1" ht="12.75">
      <c r="A492" s="35" t="s">
        <v>265</v>
      </c>
      <c r="B492" s="6" t="s">
        <v>330</v>
      </c>
      <c r="C492" s="6" t="s">
        <v>266</v>
      </c>
      <c r="D492" s="6" t="s">
        <v>132</v>
      </c>
      <c r="E492" s="18">
        <f aca="true" t="shared" si="27" ref="E492:F494">E493</f>
        <v>85</v>
      </c>
      <c r="F492" s="18">
        <f t="shared" si="27"/>
        <v>80</v>
      </c>
    </row>
    <row r="493" spans="1:6" s="10" customFormat="1" ht="25.5">
      <c r="A493" s="35" t="s">
        <v>342</v>
      </c>
      <c r="B493" s="6" t="s">
        <v>330</v>
      </c>
      <c r="C493" s="6" t="s">
        <v>343</v>
      </c>
      <c r="D493" s="6" t="s">
        <v>132</v>
      </c>
      <c r="E493" s="18">
        <f t="shared" si="27"/>
        <v>85</v>
      </c>
      <c r="F493" s="18">
        <f t="shared" si="27"/>
        <v>80</v>
      </c>
    </row>
    <row r="494" spans="1:6" s="12" customFormat="1" ht="25.5">
      <c r="A494" s="36" t="s">
        <v>75</v>
      </c>
      <c r="B494" s="5" t="s">
        <v>330</v>
      </c>
      <c r="C494" s="5" t="s">
        <v>343</v>
      </c>
      <c r="D494" s="5" t="s">
        <v>74</v>
      </c>
      <c r="E494" s="19">
        <f t="shared" si="27"/>
        <v>85</v>
      </c>
      <c r="F494" s="19">
        <f t="shared" si="27"/>
        <v>80</v>
      </c>
    </row>
    <row r="495" spans="1:6" s="10" customFormat="1" ht="25.5">
      <c r="A495" s="36" t="s">
        <v>170</v>
      </c>
      <c r="B495" s="5" t="s">
        <v>330</v>
      </c>
      <c r="C495" s="5" t="s">
        <v>343</v>
      </c>
      <c r="D495" s="5" t="s">
        <v>171</v>
      </c>
      <c r="E495" s="19">
        <v>85</v>
      </c>
      <c r="F495" s="23">
        <v>80</v>
      </c>
    </row>
    <row r="496" spans="1:6" s="10" customFormat="1" ht="12.75">
      <c r="A496" s="35" t="s">
        <v>344</v>
      </c>
      <c r="B496" s="6" t="s">
        <v>345</v>
      </c>
      <c r="C496" s="6" t="s">
        <v>132</v>
      </c>
      <c r="D496" s="6" t="s">
        <v>132</v>
      </c>
      <c r="E496" s="18">
        <f>E497+E502+E516+E531+E536</f>
        <v>30739.5</v>
      </c>
      <c r="F496" s="18">
        <f>F497+F502+F516+F531+F536</f>
        <v>21360.7</v>
      </c>
    </row>
    <row r="497" spans="1:6" s="10" customFormat="1" ht="25.5">
      <c r="A497" s="35" t="s">
        <v>174</v>
      </c>
      <c r="B497" s="6" t="s">
        <v>345</v>
      </c>
      <c r="C497" s="6" t="s">
        <v>175</v>
      </c>
      <c r="D497" s="6" t="s">
        <v>132</v>
      </c>
      <c r="E497" s="18">
        <f aca="true" t="shared" si="28" ref="E497:F500">E498</f>
        <v>54.5</v>
      </c>
      <c r="F497" s="18">
        <f t="shared" si="28"/>
        <v>4.3</v>
      </c>
    </row>
    <row r="498" spans="1:6" s="10" customFormat="1" ht="12.75">
      <c r="A498" s="35" t="s">
        <v>176</v>
      </c>
      <c r="B498" s="6" t="s">
        <v>345</v>
      </c>
      <c r="C498" s="6" t="s">
        <v>177</v>
      </c>
      <c r="D498" s="6" t="s">
        <v>132</v>
      </c>
      <c r="E498" s="18">
        <f t="shared" si="28"/>
        <v>54.5</v>
      </c>
      <c r="F498" s="18">
        <f t="shared" si="28"/>
        <v>4.3</v>
      </c>
    </row>
    <row r="499" spans="1:6" s="10" customFormat="1" ht="51">
      <c r="A499" s="35" t="s">
        <v>178</v>
      </c>
      <c r="B499" s="6" t="s">
        <v>345</v>
      </c>
      <c r="C499" s="6" t="s">
        <v>179</v>
      </c>
      <c r="D499" s="6" t="s">
        <v>132</v>
      </c>
      <c r="E499" s="18">
        <f t="shared" si="28"/>
        <v>54.5</v>
      </c>
      <c r="F499" s="18">
        <f t="shared" si="28"/>
        <v>4.3</v>
      </c>
    </row>
    <row r="500" spans="1:6" s="12" customFormat="1" ht="12.75">
      <c r="A500" s="36" t="s">
        <v>122</v>
      </c>
      <c r="B500" s="5" t="s">
        <v>345</v>
      </c>
      <c r="C500" s="5" t="s">
        <v>179</v>
      </c>
      <c r="D500" s="5" t="s">
        <v>121</v>
      </c>
      <c r="E500" s="19">
        <f t="shared" si="28"/>
        <v>54.5</v>
      </c>
      <c r="F500" s="19">
        <f t="shared" si="28"/>
        <v>4.3</v>
      </c>
    </row>
    <row r="501" spans="1:6" s="10" customFormat="1" ht="25.5">
      <c r="A501" s="36" t="s">
        <v>180</v>
      </c>
      <c r="B501" s="5" t="s">
        <v>345</v>
      </c>
      <c r="C501" s="5" t="s">
        <v>179</v>
      </c>
      <c r="D501" s="5" t="s">
        <v>181</v>
      </c>
      <c r="E501" s="19">
        <v>54.5</v>
      </c>
      <c r="F501" s="23">
        <v>4.3</v>
      </c>
    </row>
    <row r="502" spans="1:6" s="10" customFormat="1" ht="12.75">
      <c r="A502" s="35" t="s">
        <v>346</v>
      </c>
      <c r="B502" s="6" t="s">
        <v>345</v>
      </c>
      <c r="C502" s="6" t="s">
        <v>347</v>
      </c>
      <c r="D502" s="6" t="s">
        <v>132</v>
      </c>
      <c r="E502" s="18">
        <f>E503</f>
        <v>2501.8</v>
      </c>
      <c r="F502" s="18">
        <f>F503</f>
        <v>1432.6999999999998</v>
      </c>
    </row>
    <row r="503" spans="1:6" s="10" customFormat="1" ht="12.75">
      <c r="A503" s="35" t="s">
        <v>348</v>
      </c>
      <c r="B503" s="6" t="s">
        <v>345</v>
      </c>
      <c r="C503" s="6" t="s">
        <v>349</v>
      </c>
      <c r="D503" s="6" t="s">
        <v>132</v>
      </c>
      <c r="E503" s="18">
        <f>E504+E507+E510+E513</f>
        <v>2501.8</v>
      </c>
      <c r="F503" s="18">
        <f>F504+F507+F510+F513</f>
        <v>1432.6999999999998</v>
      </c>
    </row>
    <row r="504" spans="1:6" s="10" customFormat="1" ht="38.25">
      <c r="A504" s="35" t="s">
        <v>350</v>
      </c>
      <c r="B504" s="6" t="s">
        <v>345</v>
      </c>
      <c r="C504" s="6" t="s">
        <v>351</v>
      </c>
      <c r="D504" s="6" t="s">
        <v>132</v>
      </c>
      <c r="E504" s="18">
        <f>E505</f>
        <v>13</v>
      </c>
      <c r="F504" s="18">
        <f>F505</f>
        <v>4.8</v>
      </c>
    </row>
    <row r="505" spans="1:6" s="12" customFormat="1" ht="25.5">
      <c r="A505" s="36" t="s">
        <v>87</v>
      </c>
      <c r="B505" s="5" t="s">
        <v>345</v>
      </c>
      <c r="C505" s="5" t="s">
        <v>351</v>
      </c>
      <c r="D505" s="5" t="s">
        <v>86</v>
      </c>
      <c r="E505" s="19">
        <f>E506</f>
        <v>13</v>
      </c>
      <c r="F505" s="19">
        <f>F506</f>
        <v>4.8</v>
      </c>
    </row>
    <row r="506" spans="1:6" s="10" customFormat="1" ht="38.25">
      <c r="A506" s="36" t="s">
        <v>320</v>
      </c>
      <c r="B506" s="5" t="s">
        <v>345</v>
      </c>
      <c r="C506" s="5" t="s">
        <v>351</v>
      </c>
      <c r="D506" s="5" t="s">
        <v>321</v>
      </c>
      <c r="E506" s="19">
        <v>13</v>
      </c>
      <c r="F506" s="23">
        <v>4.8</v>
      </c>
    </row>
    <row r="507" spans="1:6" s="10" customFormat="1" ht="25.5">
      <c r="A507" s="35" t="s">
        <v>111</v>
      </c>
      <c r="B507" s="6" t="s">
        <v>345</v>
      </c>
      <c r="C507" s="6" t="s">
        <v>108</v>
      </c>
      <c r="D507" s="6"/>
      <c r="E507" s="18">
        <f>E508</f>
        <v>452</v>
      </c>
      <c r="F507" s="18">
        <f>F508</f>
        <v>294.5</v>
      </c>
    </row>
    <row r="508" spans="1:6" s="10" customFormat="1" ht="12.75">
      <c r="A508" s="36" t="s">
        <v>107</v>
      </c>
      <c r="B508" s="5" t="s">
        <v>345</v>
      </c>
      <c r="C508" s="5" t="s">
        <v>108</v>
      </c>
      <c r="D508" s="5" t="s">
        <v>106</v>
      </c>
      <c r="E508" s="19">
        <f>E509</f>
        <v>452</v>
      </c>
      <c r="F508" s="19">
        <f>F509</f>
        <v>294.5</v>
      </c>
    </row>
    <row r="509" spans="1:6" s="10" customFormat="1" ht="12.75">
      <c r="A509" s="36" t="s">
        <v>696</v>
      </c>
      <c r="B509" s="5" t="s">
        <v>345</v>
      </c>
      <c r="C509" s="5" t="s">
        <v>108</v>
      </c>
      <c r="D509" s="5" t="s">
        <v>692</v>
      </c>
      <c r="E509" s="19">
        <v>452</v>
      </c>
      <c r="F509" s="23">
        <v>294.5</v>
      </c>
    </row>
    <row r="510" spans="1:6" s="10" customFormat="1" ht="25.5">
      <c r="A510" s="35" t="s">
        <v>113</v>
      </c>
      <c r="B510" s="6" t="s">
        <v>345</v>
      </c>
      <c r="C510" s="6" t="s">
        <v>109</v>
      </c>
      <c r="D510" s="6"/>
      <c r="E510" s="18">
        <f>E511</f>
        <v>1043.3</v>
      </c>
      <c r="F510" s="18">
        <f>F511</f>
        <v>591.8</v>
      </c>
    </row>
    <row r="511" spans="1:6" s="10" customFormat="1" ht="12.75">
      <c r="A511" s="36" t="s">
        <v>107</v>
      </c>
      <c r="B511" s="5" t="s">
        <v>345</v>
      </c>
      <c r="C511" s="5" t="s">
        <v>109</v>
      </c>
      <c r="D511" s="5" t="s">
        <v>106</v>
      </c>
      <c r="E511" s="19">
        <f>E512</f>
        <v>1043.3</v>
      </c>
      <c r="F511" s="19">
        <f>F512</f>
        <v>591.8</v>
      </c>
    </row>
    <row r="512" spans="1:6" s="10" customFormat="1" ht="12.75">
      <c r="A512" s="36" t="s">
        <v>696</v>
      </c>
      <c r="B512" s="5" t="s">
        <v>345</v>
      </c>
      <c r="C512" s="5" t="s">
        <v>109</v>
      </c>
      <c r="D512" s="5" t="s">
        <v>692</v>
      </c>
      <c r="E512" s="19">
        <v>1043.3</v>
      </c>
      <c r="F512" s="23">
        <v>591.8</v>
      </c>
    </row>
    <row r="513" spans="1:6" s="10" customFormat="1" ht="25.5">
      <c r="A513" s="35" t="s">
        <v>112</v>
      </c>
      <c r="B513" s="6" t="s">
        <v>345</v>
      </c>
      <c r="C513" s="6" t="s">
        <v>110</v>
      </c>
      <c r="D513" s="6"/>
      <c r="E513" s="18">
        <f>E514</f>
        <v>993.5</v>
      </c>
      <c r="F513" s="18">
        <f>F514</f>
        <v>541.6</v>
      </c>
    </row>
    <row r="514" spans="1:6" s="10" customFormat="1" ht="12.75">
      <c r="A514" s="36" t="s">
        <v>107</v>
      </c>
      <c r="B514" s="5" t="s">
        <v>345</v>
      </c>
      <c r="C514" s="5" t="s">
        <v>110</v>
      </c>
      <c r="D514" s="5" t="s">
        <v>106</v>
      </c>
      <c r="E514" s="19">
        <f>E515</f>
        <v>993.5</v>
      </c>
      <c r="F514" s="19">
        <f>F515</f>
        <v>541.6</v>
      </c>
    </row>
    <row r="515" spans="1:6" s="10" customFormat="1" ht="12.75">
      <c r="A515" s="36" t="s">
        <v>696</v>
      </c>
      <c r="B515" s="5" t="s">
        <v>345</v>
      </c>
      <c r="C515" s="5" t="s">
        <v>110</v>
      </c>
      <c r="D515" s="5" t="s">
        <v>692</v>
      </c>
      <c r="E515" s="19">
        <v>993.5</v>
      </c>
      <c r="F515" s="23">
        <v>541.6</v>
      </c>
    </row>
    <row r="516" spans="1:6" s="10" customFormat="1" ht="76.5">
      <c r="A516" s="35" t="s">
        <v>352</v>
      </c>
      <c r="B516" s="6" t="s">
        <v>345</v>
      </c>
      <c r="C516" s="6" t="s">
        <v>353</v>
      </c>
      <c r="D516" s="6" t="s">
        <v>132</v>
      </c>
      <c r="E516" s="18">
        <f>E517+E528</f>
        <v>14554.199999999999</v>
      </c>
      <c r="F516" s="18">
        <f>F517+F528</f>
        <v>12241.4</v>
      </c>
    </row>
    <row r="517" spans="1:6" s="10" customFormat="1" ht="25.5">
      <c r="A517" s="35" t="s">
        <v>296</v>
      </c>
      <c r="B517" s="6" t="s">
        <v>345</v>
      </c>
      <c r="C517" s="6" t="s">
        <v>354</v>
      </c>
      <c r="D517" s="6" t="s">
        <v>132</v>
      </c>
      <c r="E517" s="18">
        <f>E519+E520+E522+E523+E525+E527</f>
        <v>14549.199999999999</v>
      </c>
      <c r="F517" s="18">
        <f>F519+F520+F522+F523+F525+F527</f>
        <v>12241.4</v>
      </c>
    </row>
    <row r="518" spans="1:6" s="12" customFormat="1" ht="25.5">
      <c r="A518" s="36" t="s">
        <v>99</v>
      </c>
      <c r="B518" s="5" t="s">
        <v>345</v>
      </c>
      <c r="C518" s="5" t="s">
        <v>354</v>
      </c>
      <c r="D518" s="5" t="s">
        <v>98</v>
      </c>
      <c r="E518" s="19">
        <f>E519+E520</f>
        <v>7487</v>
      </c>
      <c r="F518" s="19">
        <f>F519+F520</f>
        <v>6351.400000000001</v>
      </c>
    </row>
    <row r="519" spans="1:6" s="10" customFormat="1" ht="12.75">
      <c r="A519" s="36" t="s">
        <v>162</v>
      </c>
      <c r="B519" s="5" t="s">
        <v>345</v>
      </c>
      <c r="C519" s="5" t="s">
        <v>354</v>
      </c>
      <c r="D519" s="5" t="s">
        <v>317</v>
      </c>
      <c r="E519" s="19">
        <v>7473</v>
      </c>
      <c r="F519" s="23">
        <v>6344.3</v>
      </c>
    </row>
    <row r="520" spans="1:6" s="10" customFormat="1" ht="25.5">
      <c r="A520" s="36" t="s">
        <v>186</v>
      </c>
      <c r="B520" s="5" t="s">
        <v>345</v>
      </c>
      <c r="C520" s="5" t="s">
        <v>354</v>
      </c>
      <c r="D520" s="5" t="s">
        <v>310</v>
      </c>
      <c r="E520" s="19">
        <v>14</v>
      </c>
      <c r="F520" s="23">
        <v>7.1</v>
      </c>
    </row>
    <row r="521" spans="1:6" s="10" customFormat="1" ht="25.5">
      <c r="A521" s="36" t="s">
        <v>75</v>
      </c>
      <c r="B521" s="5" t="s">
        <v>345</v>
      </c>
      <c r="C521" s="5" t="s">
        <v>354</v>
      </c>
      <c r="D521" s="5" t="s">
        <v>74</v>
      </c>
      <c r="E521" s="19">
        <f>E522+E523</f>
        <v>1470.4</v>
      </c>
      <c r="F521" s="19">
        <f>F522+F523</f>
        <v>1301.7</v>
      </c>
    </row>
    <row r="522" spans="1:6" s="10" customFormat="1" ht="25.5">
      <c r="A522" s="36" t="s">
        <v>168</v>
      </c>
      <c r="B522" s="5" t="s">
        <v>345</v>
      </c>
      <c r="C522" s="5" t="s">
        <v>354</v>
      </c>
      <c r="D522" s="5" t="s">
        <v>169</v>
      </c>
      <c r="E522" s="19">
        <v>607.3</v>
      </c>
      <c r="F522" s="23">
        <v>575.5</v>
      </c>
    </row>
    <row r="523" spans="1:6" s="10" customFormat="1" ht="25.5">
      <c r="A523" s="36" t="s">
        <v>170</v>
      </c>
      <c r="B523" s="5" t="s">
        <v>345</v>
      </c>
      <c r="C523" s="5" t="s">
        <v>354</v>
      </c>
      <c r="D523" s="5" t="s">
        <v>171</v>
      </c>
      <c r="E523" s="19">
        <v>863.1</v>
      </c>
      <c r="F523" s="23">
        <v>726.2</v>
      </c>
    </row>
    <row r="524" spans="1:6" s="10" customFormat="1" ht="12.75">
      <c r="A524" s="36" t="s">
        <v>107</v>
      </c>
      <c r="B524" s="5" t="s">
        <v>345</v>
      </c>
      <c r="C524" s="5" t="s">
        <v>354</v>
      </c>
      <c r="D524" s="5" t="s">
        <v>106</v>
      </c>
      <c r="E524" s="19">
        <f>E525</f>
        <v>5553</v>
      </c>
      <c r="F524" s="19">
        <f>F525</f>
        <v>4554.2</v>
      </c>
    </row>
    <row r="525" spans="1:6" s="10" customFormat="1" ht="51">
      <c r="A525" s="36" t="s">
        <v>300</v>
      </c>
      <c r="B525" s="5" t="s">
        <v>345</v>
      </c>
      <c r="C525" s="5" t="s">
        <v>354</v>
      </c>
      <c r="D525" s="5" t="s">
        <v>301</v>
      </c>
      <c r="E525" s="19">
        <v>5553</v>
      </c>
      <c r="F525" s="23">
        <v>4554.2</v>
      </c>
    </row>
    <row r="526" spans="1:6" s="10" customFormat="1" ht="12.75">
      <c r="A526" s="36" t="s">
        <v>122</v>
      </c>
      <c r="B526" s="5" t="s">
        <v>345</v>
      </c>
      <c r="C526" s="5" t="s">
        <v>354</v>
      </c>
      <c r="D526" s="5" t="s">
        <v>121</v>
      </c>
      <c r="E526" s="19">
        <f>E527</f>
        <v>38.8</v>
      </c>
      <c r="F526" s="19">
        <f>F527</f>
        <v>34.1</v>
      </c>
    </row>
    <row r="527" spans="1:6" s="10" customFormat="1" ht="12.75">
      <c r="A527" s="36" t="s">
        <v>172</v>
      </c>
      <c r="B527" s="5" t="s">
        <v>345</v>
      </c>
      <c r="C527" s="5" t="s">
        <v>354</v>
      </c>
      <c r="D527" s="5" t="s">
        <v>173</v>
      </c>
      <c r="E527" s="19">
        <v>38.8</v>
      </c>
      <c r="F527" s="23">
        <v>34.1</v>
      </c>
    </row>
    <row r="528" spans="1:6" s="30" customFormat="1" ht="25.5">
      <c r="A528" s="35" t="s">
        <v>52</v>
      </c>
      <c r="B528" s="29" t="s">
        <v>345</v>
      </c>
      <c r="C528" s="29" t="s">
        <v>31</v>
      </c>
      <c r="D528" s="29"/>
      <c r="E528" s="18">
        <f>E529</f>
        <v>5</v>
      </c>
      <c r="F528" s="18">
        <f>F530</f>
        <v>0</v>
      </c>
    </row>
    <row r="529" spans="1:6" s="46" customFormat="1" ht="12.75">
      <c r="A529" s="36" t="s">
        <v>107</v>
      </c>
      <c r="B529" s="5" t="s">
        <v>345</v>
      </c>
      <c r="C529" s="5" t="s">
        <v>31</v>
      </c>
      <c r="D529" s="32" t="s">
        <v>106</v>
      </c>
      <c r="E529" s="19">
        <f>E530</f>
        <v>5</v>
      </c>
      <c r="F529" s="19"/>
    </row>
    <row r="530" spans="1:6" s="10" customFormat="1" ht="12.75">
      <c r="A530" s="36" t="s">
        <v>696</v>
      </c>
      <c r="B530" s="5" t="s">
        <v>345</v>
      </c>
      <c r="C530" s="5" t="s">
        <v>31</v>
      </c>
      <c r="D530" s="5" t="s">
        <v>692</v>
      </c>
      <c r="E530" s="19">
        <v>5</v>
      </c>
      <c r="F530" s="23"/>
    </row>
    <row r="531" spans="1:6" s="10" customFormat="1" ht="12.75">
      <c r="A531" s="35" t="s">
        <v>190</v>
      </c>
      <c r="B531" s="6" t="s">
        <v>345</v>
      </c>
      <c r="C531" s="6" t="s">
        <v>191</v>
      </c>
      <c r="D531" s="6" t="s">
        <v>132</v>
      </c>
      <c r="E531" s="18">
        <f>E532</f>
        <v>51</v>
      </c>
      <c r="F531" s="18">
        <f>F532</f>
        <v>0</v>
      </c>
    </row>
    <row r="532" spans="1:6" s="10" customFormat="1" ht="51">
      <c r="A532" s="35" t="s">
        <v>192</v>
      </c>
      <c r="B532" s="6" t="s">
        <v>345</v>
      </c>
      <c r="C532" s="6" t="s">
        <v>193</v>
      </c>
      <c r="D532" s="6" t="s">
        <v>132</v>
      </c>
      <c r="E532" s="18">
        <f>E533</f>
        <v>51</v>
      </c>
      <c r="F532" s="18">
        <f>F533</f>
        <v>0</v>
      </c>
    </row>
    <row r="533" spans="1:6" s="10" customFormat="1" ht="63.75">
      <c r="A533" s="35" t="s">
        <v>355</v>
      </c>
      <c r="B533" s="6" t="s">
        <v>345</v>
      </c>
      <c r="C533" s="6" t="s">
        <v>356</v>
      </c>
      <c r="D533" s="6" t="s">
        <v>132</v>
      </c>
      <c r="E533" s="18">
        <f>E534</f>
        <v>51</v>
      </c>
      <c r="F533" s="18">
        <f>F535</f>
        <v>0</v>
      </c>
    </row>
    <row r="534" spans="1:6" s="12" customFormat="1" ht="25.5">
      <c r="A534" s="36" t="s">
        <v>87</v>
      </c>
      <c r="B534" s="5" t="s">
        <v>345</v>
      </c>
      <c r="C534" s="5" t="s">
        <v>356</v>
      </c>
      <c r="D534" s="5" t="s">
        <v>86</v>
      </c>
      <c r="E534" s="19">
        <f>E535</f>
        <v>51</v>
      </c>
      <c r="F534" s="19"/>
    </row>
    <row r="535" spans="1:6" s="10" customFormat="1" ht="38.25">
      <c r="A535" s="36" t="s">
        <v>320</v>
      </c>
      <c r="B535" s="5" t="s">
        <v>345</v>
      </c>
      <c r="C535" s="5" t="s">
        <v>356</v>
      </c>
      <c r="D535" s="5" t="s">
        <v>321</v>
      </c>
      <c r="E535" s="19">
        <v>51</v>
      </c>
      <c r="F535" s="24"/>
    </row>
    <row r="536" spans="1:6" s="10" customFormat="1" ht="12.75">
      <c r="A536" s="40" t="s">
        <v>674</v>
      </c>
      <c r="B536" s="6" t="s">
        <v>345</v>
      </c>
      <c r="C536" s="6" t="s">
        <v>672</v>
      </c>
      <c r="D536" s="6"/>
      <c r="E536" s="18">
        <f>E540+E545+E537</f>
        <v>13578</v>
      </c>
      <c r="F536" s="18">
        <f>F540+F545+F537</f>
        <v>7682.300000000001</v>
      </c>
    </row>
    <row r="537" spans="1:6" s="10" customFormat="1" ht="38.25">
      <c r="A537" s="35" t="s">
        <v>33</v>
      </c>
      <c r="B537" s="6" t="s">
        <v>345</v>
      </c>
      <c r="C537" s="6" t="s">
        <v>32</v>
      </c>
      <c r="D537" s="6"/>
      <c r="E537" s="18">
        <f>E538</f>
        <v>600</v>
      </c>
      <c r="F537" s="18">
        <f>F538</f>
        <v>497.6</v>
      </c>
    </row>
    <row r="538" spans="1:6" s="10" customFormat="1" ht="12.75">
      <c r="A538" s="36" t="s">
        <v>107</v>
      </c>
      <c r="B538" s="5" t="s">
        <v>345</v>
      </c>
      <c r="C538" s="5" t="s">
        <v>32</v>
      </c>
      <c r="D538" s="5" t="s">
        <v>106</v>
      </c>
      <c r="E538" s="19">
        <f>E539</f>
        <v>600</v>
      </c>
      <c r="F538" s="19">
        <f>F539</f>
        <v>497.6</v>
      </c>
    </row>
    <row r="539" spans="1:6" s="10" customFormat="1" ht="12.75">
      <c r="A539" s="36" t="s">
        <v>696</v>
      </c>
      <c r="B539" s="5" t="s">
        <v>345</v>
      </c>
      <c r="C539" s="5" t="s">
        <v>32</v>
      </c>
      <c r="D539" s="5" t="s">
        <v>692</v>
      </c>
      <c r="E539" s="19">
        <v>600</v>
      </c>
      <c r="F539" s="23">
        <v>497.6</v>
      </c>
    </row>
    <row r="540" spans="1:6" s="10" customFormat="1" ht="25.5">
      <c r="A540" s="40" t="s">
        <v>698</v>
      </c>
      <c r="B540" s="6" t="s">
        <v>345</v>
      </c>
      <c r="C540" s="6" t="s">
        <v>697</v>
      </c>
      <c r="D540" s="6"/>
      <c r="E540" s="18">
        <f>E541+E543</f>
        <v>7738.8</v>
      </c>
      <c r="F540" s="18">
        <f>F541+F543</f>
        <v>4102.6</v>
      </c>
    </row>
    <row r="541" spans="1:6" s="12" customFormat="1" ht="25.5">
      <c r="A541" s="34" t="s">
        <v>87</v>
      </c>
      <c r="B541" s="5" t="s">
        <v>345</v>
      </c>
      <c r="C541" s="5" t="s">
        <v>697</v>
      </c>
      <c r="D541" s="5" t="s">
        <v>86</v>
      </c>
      <c r="E541" s="19">
        <f>E542</f>
        <v>470.7</v>
      </c>
      <c r="F541" s="19">
        <f>F542</f>
        <v>424.2</v>
      </c>
    </row>
    <row r="542" spans="1:6" s="10" customFormat="1" ht="25.5">
      <c r="A542" s="34" t="s">
        <v>668</v>
      </c>
      <c r="B542" s="5" t="s">
        <v>345</v>
      </c>
      <c r="C542" s="5" t="s">
        <v>697</v>
      </c>
      <c r="D542" s="5" t="s">
        <v>660</v>
      </c>
      <c r="E542" s="19">
        <v>470.7</v>
      </c>
      <c r="F542" s="23">
        <v>424.2</v>
      </c>
    </row>
    <row r="543" spans="1:6" s="10" customFormat="1" ht="12.75">
      <c r="A543" s="36" t="s">
        <v>107</v>
      </c>
      <c r="B543" s="5" t="s">
        <v>345</v>
      </c>
      <c r="C543" s="5" t="s">
        <v>697</v>
      </c>
      <c r="D543" s="5" t="s">
        <v>106</v>
      </c>
      <c r="E543" s="19">
        <f>E544</f>
        <v>7268.1</v>
      </c>
      <c r="F543" s="19">
        <f>F544</f>
        <v>3678.4</v>
      </c>
    </row>
    <row r="544" spans="1:6" s="10" customFormat="1" ht="12.75">
      <c r="A544" s="34" t="s">
        <v>696</v>
      </c>
      <c r="B544" s="5" t="s">
        <v>345</v>
      </c>
      <c r="C544" s="5" t="s">
        <v>697</v>
      </c>
      <c r="D544" s="5" t="s">
        <v>692</v>
      </c>
      <c r="E544" s="19">
        <v>7268.1</v>
      </c>
      <c r="F544" s="23">
        <v>3678.4</v>
      </c>
    </row>
    <row r="545" spans="1:6" s="10" customFormat="1" ht="51">
      <c r="A545" s="40" t="s">
        <v>737</v>
      </c>
      <c r="B545" s="6" t="s">
        <v>345</v>
      </c>
      <c r="C545" s="6" t="s">
        <v>736</v>
      </c>
      <c r="D545" s="6"/>
      <c r="E545" s="18">
        <f>E546</f>
        <v>5239.2</v>
      </c>
      <c r="F545" s="18">
        <f>F546</f>
        <v>3082.1</v>
      </c>
    </row>
    <row r="546" spans="1:6" s="12" customFormat="1" ht="12.75">
      <c r="A546" s="36" t="s">
        <v>107</v>
      </c>
      <c r="B546" s="5" t="s">
        <v>345</v>
      </c>
      <c r="C546" s="5" t="s">
        <v>736</v>
      </c>
      <c r="D546" s="5" t="s">
        <v>106</v>
      </c>
      <c r="E546" s="19">
        <f>E547</f>
        <v>5239.2</v>
      </c>
      <c r="F546" s="19">
        <f>F547</f>
        <v>3082.1</v>
      </c>
    </row>
    <row r="547" spans="1:6" s="10" customFormat="1" ht="12.75">
      <c r="A547" s="34" t="s">
        <v>696</v>
      </c>
      <c r="B547" s="5" t="s">
        <v>345</v>
      </c>
      <c r="C547" s="5" t="s">
        <v>736</v>
      </c>
      <c r="D547" s="5" t="s">
        <v>692</v>
      </c>
      <c r="E547" s="19">
        <v>5239.2</v>
      </c>
      <c r="F547" s="23">
        <v>3082.1</v>
      </c>
    </row>
    <row r="548" spans="1:6" s="10" customFormat="1" ht="12.75">
      <c r="A548" s="35" t="s">
        <v>357</v>
      </c>
      <c r="B548" s="6" t="s">
        <v>358</v>
      </c>
      <c r="C548" s="6" t="s">
        <v>132</v>
      </c>
      <c r="D548" s="6" t="s">
        <v>132</v>
      </c>
      <c r="E548" s="18">
        <f>E549+E602</f>
        <v>44766.7</v>
      </c>
      <c r="F548" s="18">
        <f>F549+F602</f>
        <v>32207.400000000005</v>
      </c>
    </row>
    <row r="549" spans="1:6" s="10" customFormat="1" ht="12.75">
      <c r="A549" s="35" t="s">
        <v>359</v>
      </c>
      <c r="B549" s="6" t="s">
        <v>360</v>
      </c>
      <c r="C549" s="6" t="s">
        <v>132</v>
      </c>
      <c r="D549" s="6" t="s">
        <v>132</v>
      </c>
      <c r="E549" s="18">
        <f>E550+E555+E559+E570+E580+E588+E598+E593</f>
        <v>35617.9</v>
      </c>
      <c r="F549" s="18">
        <f>F550+F555+F559+F570+F580+F588+F598+F593</f>
        <v>23308.900000000005</v>
      </c>
    </row>
    <row r="550" spans="1:6" s="10" customFormat="1" ht="25.5">
      <c r="A550" s="35" t="s">
        <v>174</v>
      </c>
      <c r="B550" s="6" t="s">
        <v>360</v>
      </c>
      <c r="C550" s="6" t="s">
        <v>175</v>
      </c>
      <c r="D550" s="6" t="s">
        <v>132</v>
      </c>
      <c r="E550" s="18">
        <f aca="true" t="shared" si="29" ref="E550:F553">E551</f>
        <v>280.1</v>
      </c>
      <c r="F550" s="18">
        <f t="shared" si="29"/>
        <v>183.2</v>
      </c>
    </row>
    <row r="551" spans="1:6" s="10" customFormat="1" ht="12.75">
      <c r="A551" s="35" t="s">
        <v>176</v>
      </c>
      <c r="B551" s="6" t="s">
        <v>360</v>
      </c>
      <c r="C551" s="6" t="s">
        <v>177</v>
      </c>
      <c r="D551" s="6" t="s">
        <v>132</v>
      </c>
      <c r="E551" s="18">
        <f t="shared" si="29"/>
        <v>280.1</v>
      </c>
      <c r="F551" s="18">
        <f t="shared" si="29"/>
        <v>183.2</v>
      </c>
    </row>
    <row r="552" spans="1:6" s="10" customFormat="1" ht="51">
      <c r="A552" s="35" t="s">
        <v>178</v>
      </c>
      <c r="B552" s="6" t="s">
        <v>360</v>
      </c>
      <c r="C552" s="6" t="s">
        <v>179</v>
      </c>
      <c r="D552" s="6" t="s">
        <v>132</v>
      </c>
      <c r="E552" s="18">
        <f t="shared" si="29"/>
        <v>280.1</v>
      </c>
      <c r="F552" s="18">
        <f t="shared" si="29"/>
        <v>183.2</v>
      </c>
    </row>
    <row r="553" spans="1:6" s="12" customFormat="1" ht="12.75">
      <c r="A553" s="36" t="s">
        <v>122</v>
      </c>
      <c r="B553" s="5" t="s">
        <v>360</v>
      </c>
      <c r="C553" s="5" t="s">
        <v>179</v>
      </c>
      <c r="D553" s="5" t="s">
        <v>121</v>
      </c>
      <c r="E553" s="19">
        <f t="shared" si="29"/>
        <v>280.1</v>
      </c>
      <c r="F553" s="19">
        <f t="shared" si="29"/>
        <v>183.2</v>
      </c>
    </row>
    <row r="554" spans="1:6" s="10" customFormat="1" ht="25.5">
      <c r="A554" s="36" t="s">
        <v>180</v>
      </c>
      <c r="B554" s="5" t="s">
        <v>360</v>
      </c>
      <c r="C554" s="5" t="s">
        <v>179</v>
      </c>
      <c r="D554" s="5" t="s">
        <v>181</v>
      </c>
      <c r="E554" s="19">
        <v>280.1</v>
      </c>
      <c r="F554" s="23">
        <v>183.2</v>
      </c>
    </row>
    <row r="555" spans="1:6" s="10" customFormat="1" ht="38.25">
      <c r="A555" s="40" t="s">
        <v>654</v>
      </c>
      <c r="B555" s="6" t="s">
        <v>360</v>
      </c>
      <c r="C555" s="6" t="s">
        <v>652</v>
      </c>
      <c r="D555" s="6"/>
      <c r="E555" s="18">
        <f aca="true" t="shared" si="30" ref="E555:F557">E556</f>
        <v>2436.1</v>
      </c>
      <c r="F555" s="18">
        <f t="shared" si="30"/>
        <v>2436.1</v>
      </c>
    </row>
    <row r="556" spans="1:6" s="10" customFormat="1" ht="25.5">
      <c r="A556" s="40" t="s">
        <v>655</v>
      </c>
      <c r="B556" s="6" t="s">
        <v>360</v>
      </c>
      <c r="C556" s="6" t="s">
        <v>653</v>
      </c>
      <c r="D556" s="6"/>
      <c r="E556" s="18">
        <f t="shared" si="30"/>
        <v>2436.1</v>
      </c>
      <c r="F556" s="18">
        <f t="shared" si="30"/>
        <v>2436.1</v>
      </c>
    </row>
    <row r="557" spans="1:6" s="12" customFormat="1" ht="25.5">
      <c r="A557" s="34" t="s">
        <v>75</v>
      </c>
      <c r="B557" s="5" t="s">
        <v>360</v>
      </c>
      <c r="C557" s="5" t="s">
        <v>653</v>
      </c>
      <c r="D557" s="5" t="s">
        <v>74</v>
      </c>
      <c r="E557" s="19">
        <f t="shared" si="30"/>
        <v>2436.1</v>
      </c>
      <c r="F557" s="19">
        <f t="shared" si="30"/>
        <v>2436.1</v>
      </c>
    </row>
    <row r="558" spans="1:6" s="10" customFormat="1" ht="25.5">
      <c r="A558" s="34" t="s">
        <v>170</v>
      </c>
      <c r="B558" s="5" t="s">
        <v>360</v>
      </c>
      <c r="C558" s="5" t="s">
        <v>653</v>
      </c>
      <c r="D558" s="5" t="s">
        <v>171</v>
      </c>
      <c r="E558" s="19">
        <v>2436.1</v>
      </c>
      <c r="F558" s="23">
        <v>2436.1</v>
      </c>
    </row>
    <row r="559" spans="1:6" s="10" customFormat="1" ht="25.5">
      <c r="A559" s="35" t="s">
        <v>361</v>
      </c>
      <c r="B559" s="6" t="s">
        <v>360</v>
      </c>
      <c r="C559" s="6" t="s">
        <v>362</v>
      </c>
      <c r="D559" s="6" t="s">
        <v>132</v>
      </c>
      <c r="E559" s="18">
        <f>E560</f>
        <v>23976.9</v>
      </c>
      <c r="F559" s="18">
        <f>F560</f>
        <v>14312.300000000001</v>
      </c>
    </row>
    <row r="560" spans="1:6" s="10" customFormat="1" ht="25.5">
      <c r="A560" s="35" t="s">
        <v>296</v>
      </c>
      <c r="B560" s="6" t="s">
        <v>360</v>
      </c>
      <c r="C560" s="6" t="s">
        <v>363</v>
      </c>
      <c r="D560" s="6" t="s">
        <v>132</v>
      </c>
      <c r="E560" s="18">
        <f>E561+E567</f>
        <v>23976.9</v>
      </c>
      <c r="F560" s="18">
        <f>F561+F567</f>
        <v>14312.300000000001</v>
      </c>
    </row>
    <row r="561" spans="1:6" s="10" customFormat="1" ht="25.5">
      <c r="A561" s="35" t="s">
        <v>298</v>
      </c>
      <c r="B561" s="6" t="s">
        <v>360</v>
      </c>
      <c r="C561" s="6" t="s">
        <v>364</v>
      </c>
      <c r="D561" s="6" t="s">
        <v>132</v>
      </c>
      <c r="E561" s="18">
        <f>E562+E564</f>
        <v>23559</v>
      </c>
      <c r="F561" s="18">
        <f>F563+F565</f>
        <v>13999.800000000001</v>
      </c>
    </row>
    <row r="562" spans="1:6" s="12" customFormat="1" ht="25.5">
      <c r="A562" s="36" t="s">
        <v>75</v>
      </c>
      <c r="B562" s="5" t="s">
        <v>360</v>
      </c>
      <c r="C562" s="5" t="s">
        <v>364</v>
      </c>
      <c r="D562" s="5" t="s">
        <v>74</v>
      </c>
      <c r="E562" s="19">
        <f>E563</f>
        <v>573.8</v>
      </c>
      <c r="F562" s="19">
        <f>F563</f>
        <v>571.6</v>
      </c>
    </row>
    <row r="563" spans="1:6" s="10" customFormat="1" ht="25.5">
      <c r="A563" s="34" t="s">
        <v>170</v>
      </c>
      <c r="B563" s="5" t="s">
        <v>360</v>
      </c>
      <c r="C563" s="5" t="s">
        <v>364</v>
      </c>
      <c r="D563" s="5" t="s">
        <v>171</v>
      </c>
      <c r="E563" s="19">
        <v>573.8</v>
      </c>
      <c r="F563" s="19">
        <v>571.6</v>
      </c>
    </row>
    <row r="564" spans="1:6" s="10" customFormat="1" ht="12.75">
      <c r="A564" s="34" t="s">
        <v>107</v>
      </c>
      <c r="B564" s="5" t="s">
        <v>360</v>
      </c>
      <c r="C564" s="5" t="s">
        <v>364</v>
      </c>
      <c r="D564" s="5" t="s">
        <v>106</v>
      </c>
      <c r="E564" s="19">
        <f>E565+E566</f>
        <v>22985.2</v>
      </c>
      <c r="F564" s="19">
        <f>F565+F566</f>
        <v>13428.2</v>
      </c>
    </row>
    <row r="565" spans="1:6" s="10" customFormat="1" ht="51">
      <c r="A565" s="36" t="s">
        <v>300</v>
      </c>
      <c r="B565" s="5" t="s">
        <v>360</v>
      </c>
      <c r="C565" s="5" t="s">
        <v>364</v>
      </c>
      <c r="D565" s="5" t="s">
        <v>301</v>
      </c>
      <c r="E565" s="19">
        <v>17985.2</v>
      </c>
      <c r="F565" s="23">
        <v>13428.2</v>
      </c>
    </row>
    <row r="566" spans="1:6" s="10" customFormat="1" ht="12.75">
      <c r="A566" s="36" t="s">
        <v>696</v>
      </c>
      <c r="B566" s="5" t="s">
        <v>360</v>
      </c>
      <c r="C566" s="5" t="s">
        <v>364</v>
      </c>
      <c r="D566" s="5" t="s">
        <v>692</v>
      </c>
      <c r="E566" s="19">
        <v>5000</v>
      </c>
      <c r="F566" s="23"/>
    </row>
    <row r="567" spans="1:6" s="30" customFormat="1" ht="38.25">
      <c r="A567" s="35" t="s">
        <v>53</v>
      </c>
      <c r="B567" s="29" t="s">
        <v>360</v>
      </c>
      <c r="C567" s="29" t="s">
        <v>34</v>
      </c>
      <c r="D567" s="29"/>
      <c r="E567" s="18">
        <f>E568</f>
        <v>417.9</v>
      </c>
      <c r="F567" s="18">
        <f>F568</f>
        <v>312.5</v>
      </c>
    </row>
    <row r="568" spans="1:6" s="46" customFormat="1" ht="12.75">
      <c r="A568" s="34" t="s">
        <v>107</v>
      </c>
      <c r="B568" s="5" t="s">
        <v>360</v>
      </c>
      <c r="C568" s="5" t="s">
        <v>34</v>
      </c>
      <c r="D568" s="32" t="s">
        <v>106</v>
      </c>
      <c r="E568" s="19">
        <f>E569</f>
        <v>417.9</v>
      </c>
      <c r="F568" s="19">
        <f>F569</f>
        <v>312.5</v>
      </c>
    </row>
    <row r="569" spans="1:6" s="10" customFormat="1" ht="12.75">
      <c r="A569" s="36" t="s">
        <v>696</v>
      </c>
      <c r="B569" s="5" t="s">
        <v>360</v>
      </c>
      <c r="C569" s="5" t="s">
        <v>34</v>
      </c>
      <c r="D569" s="5" t="s">
        <v>692</v>
      </c>
      <c r="E569" s="19">
        <v>417.9</v>
      </c>
      <c r="F569" s="23">
        <v>312.5</v>
      </c>
    </row>
    <row r="570" spans="1:6" s="10" customFormat="1" ht="12.75">
      <c r="A570" s="35" t="s">
        <v>365</v>
      </c>
      <c r="B570" s="6" t="s">
        <v>360</v>
      </c>
      <c r="C570" s="6" t="s">
        <v>366</v>
      </c>
      <c r="D570" s="6" t="s">
        <v>132</v>
      </c>
      <c r="E570" s="18">
        <f>E571</f>
        <v>531.1</v>
      </c>
      <c r="F570" s="18">
        <f>F571</f>
        <v>427.4</v>
      </c>
    </row>
    <row r="571" spans="1:6" s="10" customFormat="1" ht="25.5">
      <c r="A571" s="35" t="s">
        <v>296</v>
      </c>
      <c r="B571" s="6" t="s">
        <v>360</v>
      </c>
      <c r="C571" s="6" t="s">
        <v>367</v>
      </c>
      <c r="D571" s="6" t="s">
        <v>132</v>
      </c>
      <c r="E571" s="18">
        <f>E572</f>
        <v>531.1</v>
      </c>
      <c r="F571" s="18">
        <f>F572</f>
        <v>427.4</v>
      </c>
    </row>
    <row r="572" spans="1:6" s="10" customFormat="1" ht="25.5">
      <c r="A572" s="35" t="s">
        <v>298</v>
      </c>
      <c r="B572" s="6" t="s">
        <v>360</v>
      </c>
      <c r="C572" s="6" t="s">
        <v>368</v>
      </c>
      <c r="D572" s="6" t="s">
        <v>132</v>
      </c>
      <c r="E572" s="18">
        <f>E573+E576+E578</f>
        <v>531.1</v>
      </c>
      <c r="F572" s="18">
        <f>F573+F576+F578</f>
        <v>427.4</v>
      </c>
    </row>
    <row r="573" spans="1:6" s="12" customFormat="1" ht="25.5">
      <c r="A573" s="36" t="s">
        <v>99</v>
      </c>
      <c r="B573" s="5" t="s">
        <v>360</v>
      </c>
      <c r="C573" s="5" t="s">
        <v>368</v>
      </c>
      <c r="D573" s="5" t="s">
        <v>98</v>
      </c>
      <c r="E573" s="19">
        <f>E574+E575</f>
        <v>515.6</v>
      </c>
      <c r="F573" s="19">
        <f>F574+F575</f>
        <v>427</v>
      </c>
    </row>
    <row r="574" spans="1:6" s="10" customFormat="1" ht="12.75">
      <c r="A574" s="36" t="s">
        <v>162</v>
      </c>
      <c r="B574" s="5" t="s">
        <v>360</v>
      </c>
      <c r="C574" s="5" t="s">
        <v>368</v>
      </c>
      <c r="D574" s="5" t="s">
        <v>317</v>
      </c>
      <c r="E574" s="19">
        <v>505</v>
      </c>
      <c r="F574" s="23">
        <v>421.2</v>
      </c>
    </row>
    <row r="575" spans="1:6" s="10" customFormat="1" ht="25.5">
      <c r="A575" s="36" t="s">
        <v>186</v>
      </c>
      <c r="B575" s="5" t="s">
        <v>360</v>
      </c>
      <c r="C575" s="5" t="s">
        <v>368</v>
      </c>
      <c r="D575" s="5" t="s">
        <v>310</v>
      </c>
      <c r="E575" s="19">
        <v>10.6</v>
      </c>
      <c r="F575" s="23">
        <v>5.8</v>
      </c>
    </row>
    <row r="576" spans="1:6" s="10" customFormat="1" ht="25.5">
      <c r="A576" s="36" t="s">
        <v>75</v>
      </c>
      <c r="B576" s="5" t="s">
        <v>360</v>
      </c>
      <c r="C576" s="5" t="s">
        <v>368</v>
      </c>
      <c r="D576" s="5" t="s">
        <v>74</v>
      </c>
      <c r="E576" s="19">
        <f>E577</f>
        <v>15.1</v>
      </c>
      <c r="F576" s="19">
        <f>F577</f>
        <v>0</v>
      </c>
    </row>
    <row r="577" spans="1:6" s="10" customFormat="1" ht="25.5">
      <c r="A577" s="36" t="s">
        <v>170</v>
      </c>
      <c r="B577" s="5" t="s">
        <v>360</v>
      </c>
      <c r="C577" s="5" t="s">
        <v>368</v>
      </c>
      <c r="D577" s="5" t="s">
        <v>171</v>
      </c>
      <c r="E577" s="19">
        <v>15.1</v>
      </c>
      <c r="F577" s="23"/>
    </row>
    <row r="578" spans="1:6" s="10" customFormat="1" ht="12.75">
      <c r="A578" s="36" t="s">
        <v>122</v>
      </c>
      <c r="B578" s="5" t="s">
        <v>360</v>
      </c>
      <c r="C578" s="5" t="s">
        <v>368</v>
      </c>
      <c r="D578" s="5" t="s">
        <v>121</v>
      </c>
      <c r="E578" s="19">
        <f>E579</f>
        <v>0.4</v>
      </c>
      <c r="F578" s="19">
        <f>F579</f>
        <v>0.4</v>
      </c>
    </row>
    <row r="579" spans="1:6" s="10" customFormat="1" ht="12.75">
      <c r="A579" s="36" t="s">
        <v>172</v>
      </c>
      <c r="B579" s="5" t="s">
        <v>360</v>
      </c>
      <c r="C579" s="5" t="s">
        <v>368</v>
      </c>
      <c r="D579" s="5" t="s">
        <v>173</v>
      </c>
      <c r="E579" s="19">
        <v>0.4</v>
      </c>
      <c r="F579" s="23">
        <v>0.4</v>
      </c>
    </row>
    <row r="580" spans="1:6" s="10" customFormat="1" ht="12.75">
      <c r="A580" s="35" t="s">
        <v>369</v>
      </c>
      <c r="B580" s="6" t="s">
        <v>360</v>
      </c>
      <c r="C580" s="6" t="s">
        <v>370</v>
      </c>
      <c r="D580" s="6" t="s">
        <v>132</v>
      </c>
      <c r="E580" s="18">
        <f>E581</f>
        <v>7360.400000000001</v>
      </c>
      <c r="F580" s="18">
        <f>F581</f>
        <v>4937.8</v>
      </c>
    </row>
    <row r="581" spans="1:6" s="10" customFormat="1" ht="25.5">
      <c r="A581" s="35" t="s">
        <v>296</v>
      </c>
      <c r="B581" s="6" t="s">
        <v>360</v>
      </c>
      <c r="C581" s="6" t="s">
        <v>371</v>
      </c>
      <c r="D581" s="6" t="s">
        <v>132</v>
      </c>
      <c r="E581" s="18">
        <f>E582+E585</f>
        <v>7360.400000000001</v>
      </c>
      <c r="F581" s="18">
        <f>F582+F585</f>
        <v>4937.8</v>
      </c>
    </row>
    <row r="582" spans="1:6" s="10" customFormat="1" ht="25.5">
      <c r="A582" s="35" t="s">
        <v>298</v>
      </c>
      <c r="B582" s="6" t="s">
        <v>360</v>
      </c>
      <c r="C582" s="6" t="s">
        <v>372</v>
      </c>
      <c r="D582" s="6" t="s">
        <v>132</v>
      </c>
      <c r="E582" s="18">
        <f>E583</f>
        <v>7323.3</v>
      </c>
      <c r="F582" s="18">
        <f>F583</f>
        <v>4900.7</v>
      </c>
    </row>
    <row r="583" spans="1:6" s="12" customFormat="1" ht="12.75">
      <c r="A583" s="34" t="s">
        <v>107</v>
      </c>
      <c r="B583" s="5" t="s">
        <v>360</v>
      </c>
      <c r="C583" s="5" t="s">
        <v>372</v>
      </c>
      <c r="D583" s="5" t="s">
        <v>106</v>
      </c>
      <c r="E583" s="19">
        <f>E584</f>
        <v>7323.3</v>
      </c>
      <c r="F583" s="19">
        <f>F584</f>
        <v>4900.7</v>
      </c>
    </row>
    <row r="584" spans="1:6" s="10" customFormat="1" ht="51">
      <c r="A584" s="36" t="s">
        <v>300</v>
      </c>
      <c r="B584" s="5" t="s">
        <v>360</v>
      </c>
      <c r="C584" s="5" t="s">
        <v>372</v>
      </c>
      <c r="D584" s="5" t="s">
        <v>301</v>
      </c>
      <c r="E584" s="19">
        <v>7323.3</v>
      </c>
      <c r="F584" s="23">
        <v>4900.7</v>
      </c>
    </row>
    <row r="585" spans="1:6" s="30" customFormat="1" ht="38.25">
      <c r="A585" s="35" t="s">
        <v>54</v>
      </c>
      <c r="B585" s="29" t="s">
        <v>360</v>
      </c>
      <c r="C585" s="29" t="s">
        <v>35</v>
      </c>
      <c r="D585" s="29"/>
      <c r="E585" s="18">
        <f>E586</f>
        <v>37.1</v>
      </c>
      <c r="F585" s="18">
        <f>F586</f>
        <v>37.1</v>
      </c>
    </row>
    <row r="586" spans="1:6" s="46" customFormat="1" ht="12.75">
      <c r="A586" s="34" t="s">
        <v>107</v>
      </c>
      <c r="B586" s="5" t="s">
        <v>360</v>
      </c>
      <c r="C586" s="5" t="s">
        <v>34</v>
      </c>
      <c r="D586" s="32" t="s">
        <v>106</v>
      </c>
      <c r="E586" s="19">
        <f>E587</f>
        <v>37.1</v>
      </c>
      <c r="F586" s="19">
        <f>F587</f>
        <v>37.1</v>
      </c>
    </row>
    <row r="587" spans="1:6" s="10" customFormat="1" ht="12.75">
      <c r="A587" s="36" t="s">
        <v>696</v>
      </c>
      <c r="B587" s="5" t="s">
        <v>360</v>
      </c>
      <c r="C587" s="5" t="s">
        <v>34</v>
      </c>
      <c r="D587" s="5" t="s">
        <v>692</v>
      </c>
      <c r="E587" s="19">
        <v>37.1</v>
      </c>
      <c r="F587" s="23">
        <v>37.1</v>
      </c>
    </row>
    <row r="588" spans="1:6" s="10" customFormat="1" ht="25.5">
      <c r="A588" s="35" t="s">
        <v>373</v>
      </c>
      <c r="B588" s="6" t="s">
        <v>360</v>
      </c>
      <c r="C588" s="6" t="s">
        <v>374</v>
      </c>
      <c r="D588" s="6" t="s">
        <v>132</v>
      </c>
      <c r="E588" s="18">
        <f>E589</f>
        <v>870.3</v>
      </c>
      <c r="F588" s="18">
        <f>F589</f>
        <v>861.9</v>
      </c>
    </row>
    <row r="589" spans="1:6" s="10" customFormat="1" ht="25.5">
      <c r="A589" s="35" t="s">
        <v>375</v>
      </c>
      <c r="B589" s="6" t="s">
        <v>360</v>
      </c>
      <c r="C589" s="6" t="s">
        <v>376</v>
      </c>
      <c r="D589" s="6" t="s">
        <v>132</v>
      </c>
      <c r="E589" s="18">
        <f>E590</f>
        <v>870.3</v>
      </c>
      <c r="F589" s="18">
        <f>F590</f>
        <v>861.9</v>
      </c>
    </row>
    <row r="590" spans="1:6" s="12" customFormat="1" ht="25.5">
      <c r="A590" s="36" t="s">
        <v>75</v>
      </c>
      <c r="B590" s="5" t="s">
        <v>360</v>
      </c>
      <c r="C590" s="5" t="s">
        <v>376</v>
      </c>
      <c r="D590" s="5" t="s">
        <v>74</v>
      </c>
      <c r="E590" s="19">
        <f>E591+E592</f>
        <v>870.3</v>
      </c>
      <c r="F590" s="19">
        <f>F591+F592</f>
        <v>861.9</v>
      </c>
    </row>
    <row r="591" spans="1:6" s="12" customFormat="1" ht="25.5">
      <c r="A591" s="36" t="s">
        <v>168</v>
      </c>
      <c r="B591" s="5" t="s">
        <v>360</v>
      </c>
      <c r="C591" s="5" t="s">
        <v>376</v>
      </c>
      <c r="D591" s="5" t="s">
        <v>169</v>
      </c>
      <c r="E591" s="19">
        <v>1</v>
      </c>
      <c r="F591" s="19">
        <v>0.5</v>
      </c>
    </row>
    <row r="592" spans="1:6" s="10" customFormat="1" ht="25.5">
      <c r="A592" s="36" t="s">
        <v>170</v>
      </c>
      <c r="B592" s="5" t="s">
        <v>360</v>
      </c>
      <c r="C592" s="5" t="s">
        <v>376</v>
      </c>
      <c r="D592" s="5" t="s">
        <v>171</v>
      </c>
      <c r="E592" s="19">
        <v>869.3</v>
      </c>
      <c r="F592" s="23">
        <v>861.4</v>
      </c>
    </row>
    <row r="593" spans="1:6" s="10" customFormat="1" ht="12.75">
      <c r="A593" s="35" t="s">
        <v>427</v>
      </c>
      <c r="B593" s="6" t="s">
        <v>360</v>
      </c>
      <c r="C593" s="6" t="s">
        <v>428</v>
      </c>
      <c r="D593" s="6"/>
      <c r="E593" s="18">
        <f aca="true" t="shared" si="31" ref="E593:F596">E594</f>
        <v>20</v>
      </c>
      <c r="F593" s="18">
        <f t="shared" si="31"/>
        <v>20</v>
      </c>
    </row>
    <row r="594" spans="1:6" s="10" customFormat="1" ht="12.75">
      <c r="A594" s="35" t="s">
        <v>703</v>
      </c>
      <c r="B594" s="6" t="s">
        <v>360</v>
      </c>
      <c r="C594" s="6" t="s">
        <v>700</v>
      </c>
      <c r="D594" s="6"/>
      <c r="E594" s="18">
        <f t="shared" si="31"/>
        <v>20</v>
      </c>
      <c r="F594" s="18">
        <f t="shared" si="31"/>
        <v>20</v>
      </c>
    </row>
    <row r="595" spans="1:6" s="10" customFormat="1" ht="38.25">
      <c r="A595" s="35" t="s">
        <v>723</v>
      </c>
      <c r="B595" s="6" t="s">
        <v>360</v>
      </c>
      <c r="C595" s="6" t="s">
        <v>702</v>
      </c>
      <c r="D595" s="6"/>
      <c r="E595" s="18">
        <f t="shared" si="31"/>
        <v>20</v>
      </c>
      <c r="F595" s="18">
        <f t="shared" si="31"/>
        <v>20</v>
      </c>
    </row>
    <row r="596" spans="1:6" s="10" customFormat="1" ht="25.5">
      <c r="A596" s="36" t="s">
        <v>75</v>
      </c>
      <c r="B596" s="5" t="s">
        <v>360</v>
      </c>
      <c r="C596" s="5" t="s">
        <v>702</v>
      </c>
      <c r="D596" s="5" t="s">
        <v>74</v>
      </c>
      <c r="E596" s="19">
        <f t="shared" si="31"/>
        <v>20</v>
      </c>
      <c r="F596" s="19">
        <f t="shared" si="31"/>
        <v>20</v>
      </c>
    </row>
    <row r="597" spans="1:6" s="10" customFormat="1" ht="25.5">
      <c r="A597" s="36" t="s">
        <v>170</v>
      </c>
      <c r="B597" s="5" t="s">
        <v>360</v>
      </c>
      <c r="C597" s="5" t="s">
        <v>702</v>
      </c>
      <c r="D597" s="5" t="s">
        <v>171</v>
      </c>
      <c r="E597" s="19">
        <v>20</v>
      </c>
      <c r="F597" s="23">
        <v>20</v>
      </c>
    </row>
    <row r="598" spans="1:6" s="10" customFormat="1" ht="12.75">
      <c r="A598" s="35" t="s">
        <v>265</v>
      </c>
      <c r="B598" s="6" t="s">
        <v>360</v>
      </c>
      <c r="C598" s="6" t="s">
        <v>266</v>
      </c>
      <c r="D598" s="6" t="s">
        <v>132</v>
      </c>
      <c r="E598" s="18">
        <f aca="true" t="shared" si="32" ref="E598:F600">E599</f>
        <v>143</v>
      </c>
      <c r="F598" s="18">
        <f t="shared" si="32"/>
        <v>130.2</v>
      </c>
    </row>
    <row r="599" spans="1:6" s="10" customFormat="1" ht="51">
      <c r="A599" s="35" t="s">
        <v>377</v>
      </c>
      <c r="B599" s="6" t="s">
        <v>360</v>
      </c>
      <c r="C599" s="6" t="s">
        <v>378</v>
      </c>
      <c r="D599" s="6" t="s">
        <v>132</v>
      </c>
      <c r="E599" s="18">
        <f t="shared" si="32"/>
        <v>143</v>
      </c>
      <c r="F599" s="18">
        <f t="shared" si="32"/>
        <v>130.2</v>
      </c>
    </row>
    <row r="600" spans="1:6" s="12" customFormat="1" ht="25.5">
      <c r="A600" s="36" t="s">
        <v>75</v>
      </c>
      <c r="B600" s="5" t="s">
        <v>360</v>
      </c>
      <c r="C600" s="5" t="s">
        <v>378</v>
      </c>
      <c r="D600" s="5" t="s">
        <v>74</v>
      </c>
      <c r="E600" s="19">
        <f t="shared" si="32"/>
        <v>143</v>
      </c>
      <c r="F600" s="19">
        <f t="shared" si="32"/>
        <v>130.2</v>
      </c>
    </row>
    <row r="601" spans="1:6" s="10" customFormat="1" ht="25.5">
      <c r="A601" s="36" t="s">
        <v>170</v>
      </c>
      <c r="B601" s="5" t="s">
        <v>360</v>
      </c>
      <c r="C601" s="5" t="s">
        <v>378</v>
      </c>
      <c r="D601" s="5" t="s">
        <v>171</v>
      </c>
      <c r="E601" s="19">
        <v>143</v>
      </c>
      <c r="F601" s="23">
        <v>130.2</v>
      </c>
    </row>
    <row r="602" spans="1:6" s="10" customFormat="1" ht="25.5">
      <c r="A602" s="35" t="s">
        <v>379</v>
      </c>
      <c r="B602" s="6" t="s">
        <v>380</v>
      </c>
      <c r="C602" s="6" t="s">
        <v>132</v>
      </c>
      <c r="D602" s="6" t="s">
        <v>132</v>
      </c>
      <c r="E602" s="18">
        <f>E603+E608</f>
        <v>9148.8</v>
      </c>
      <c r="F602" s="18">
        <f>F603+F608</f>
        <v>8898.5</v>
      </c>
    </row>
    <row r="603" spans="1:6" s="10" customFormat="1" ht="25.5">
      <c r="A603" s="35" t="s">
        <v>174</v>
      </c>
      <c r="B603" s="6" t="s">
        <v>380</v>
      </c>
      <c r="C603" s="6" t="s">
        <v>175</v>
      </c>
      <c r="D603" s="6" t="s">
        <v>132</v>
      </c>
      <c r="E603" s="18">
        <f aca="true" t="shared" si="33" ref="E603:F606">E604</f>
        <v>24.6</v>
      </c>
      <c r="F603" s="18">
        <f t="shared" si="33"/>
        <v>24.6</v>
      </c>
    </row>
    <row r="604" spans="1:6" s="10" customFormat="1" ht="12.75">
      <c r="A604" s="35" t="s">
        <v>176</v>
      </c>
      <c r="B604" s="6" t="s">
        <v>380</v>
      </c>
      <c r="C604" s="6" t="s">
        <v>177</v>
      </c>
      <c r="D604" s="6" t="s">
        <v>132</v>
      </c>
      <c r="E604" s="18">
        <f t="shared" si="33"/>
        <v>24.6</v>
      </c>
      <c r="F604" s="18">
        <f t="shared" si="33"/>
        <v>24.6</v>
      </c>
    </row>
    <row r="605" spans="1:6" s="10" customFormat="1" ht="51">
      <c r="A605" s="35" t="s">
        <v>178</v>
      </c>
      <c r="B605" s="6" t="s">
        <v>380</v>
      </c>
      <c r="C605" s="6" t="s">
        <v>179</v>
      </c>
      <c r="D605" s="6" t="s">
        <v>132</v>
      </c>
      <c r="E605" s="18">
        <f t="shared" si="33"/>
        <v>24.6</v>
      </c>
      <c r="F605" s="18">
        <f t="shared" si="33"/>
        <v>24.6</v>
      </c>
    </row>
    <row r="606" spans="1:6" s="12" customFormat="1" ht="12.75">
      <c r="A606" s="36" t="s">
        <v>122</v>
      </c>
      <c r="B606" s="5" t="s">
        <v>380</v>
      </c>
      <c r="C606" s="5" t="s">
        <v>179</v>
      </c>
      <c r="D606" s="5" t="s">
        <v>121</v>
      </c>
      <c r="E606" s="19">
        <f t="shared" si="33"/>
        <v>24.6</v>
      </c>
      <c r="F606" s="19">
        <f t="shared" si="33"/>
        <v>24.6</v>
      </c>
    </row>
    <row r="607" spans="1:6" s="10" customFormat="1" ht="25.5">
      <c r="A607" s="36" t="s">
        <v>180</v>
      </c>
      <c r="B607" s="5" t="s">
        <v>380</v>
      </c>
      <c r="C607" s="5" t="s">
        <v>179</v>
      </c>
      <c r="D607" s="5" t="s">
        <v>181</v>
      </c>
      <c r="E607" s="19">
        <v>24.6</v>
      </c>
      <c r="F607" s="23">
        <v>24.6</v>
      </c>
    </row>
    <row r="608" spans="1:6" s="10" customFormat="1" ht="76.5">
      <c r="A608" s="35" t="s">
        <v>352</v>
      </c>
      <c r="B608" s="6" t="s">
        <v>380</v>
      </c>
      <c r="C608" s="6" t="s">
        <v>353</v>
      </c>
      <c r="D608" s="6" t="s">
        <v>132</v>
      </c>
      <c r="E608" s="18">
        <f>E609</f>
        <v>9124.199999999999</v>
      </c>
      <c r="F608" s="18">
        <f>F609</f>
        <v>8873.9</v>
      </c>
    </row>
    <row r="609" spans="1:6" s="10" customFormat="1" ht="25.5">
      <c r="A609" s="35" t="s">
        <v>296</v>
      </c>
      <c r="B609" s="6" t="s">
        <v>380</v>
      </c>
      <c r="C609" s="6" t="s">
        <v>354</v>
      </c>
      <c r="D609" s="6" t="s">
        <v>132</v>
      </c>
      <c r="E609" s="18">
        <f>E610+E613+E616</f>
        <v>9124.199999999999</v>
      </c>
      <c r="F609" s="18">
        <f>F610+F613+F616</f>
        <v>8873.9</v>
      </c>
    </row>
    <row r="610" spans="1:6" s="12" customFormat="1" ht="25.5">
      <c r="A610" s="36" t="s">
        <v>99</v>
      </c>
      <c r="B610" s="5" t="s">
        <v>380</v>
      </c>
      <c r="C610" s="5" t="s">
        <v>354</v>
      </c>
      <c r="D610" s="5" t="s">
        <v>98</v>
      </c>
      <c r="E610" s="19">
        <f>E611+E612</f>
        <v>5935.4</v>
      </c>
      <c r="F610" s="19">
        <f>F611+F612</f>
        <v>5722.3</v>
      </c>
    </row>
    <row r="611" spans="1:6" s="10" customFormat="1" ht="12.75">
      <c r="A611" s="36" t="s">
        <v>162</v>
      </c>
      <c r="B611" s="5" t="s">
        <v>380</v>
      </c>
      <c r="C611" s="5" t="s">
        <v>354</v>
      </c>
      <c r="D611" s="5" t="s">
        <v>317</v>
      </c>
      <c r="E611" s="19">
        <v>5913.4</v>
      </c>
      <c r="F611" s="23">
        <v>5700.3</v>
      </c>
    </row>
    <row r="612" spans="1:6" s="10" customFormat="1" ht="25.5">
      <c r="A612" s="36" t="s">
        <v>186</v>
      </c>
      <c r="B612" s="5" t="s">
        <v>380</v>
      </c>
      <c r="C612" s="5" t="s">
        <v>354</v>
      </c>
      <c r="D612" s="5" t="s">
        <v>310</v>
      </c>
      <c r="E612" s="19">
        <v>22</v>
      </c>
      <c r="F612" s="23">
        <v>22</v>
      </c>
    </row>
    <row r="613" spans="1:6" s="10" customFormat="1" ht="25.5">
      <c r="A613" s="36" t="s">
        <v>75</v>
      </c>
      <c r="B613" s="5" t="s">
        <v>380</v>
      </c>
      <c r="C613" s="5" t="s">
        <v>354</v>
      </c>
      <c r="D613" s="5" t="s">
        <v>74</v>
      </c>
      <c r="E613" s="19">
        <f>E614+E615</f>
        <v>3177</v>
      </c>
      <c r="F613" s="19">
        <f>F614+F615</f>
        <v>3139.8</v>
      </c>
    </row>
    <row r="614" spans="1:6" s="10" customFormat="1" ht="25.5">
      <c r="A614" s="36" t="s">
        <v>168</v>
      </c>
      <c r="B614" s="5" t="s">
        <v>380</v>
      </c>
      <c r="C614" s="5" t="s">
        <v>354</v>
      </c>
      <c r="D614" s="5" t="s">
        <v>169</v>
      </c>
      <c r="E614" s="19">
        <v>191.7</v>
      </c>
      <c r="F614" s="23">
        <v>180.3</v>
      </c>
    </row>
    <row r="615" spans="1:6" s="10" customFormat="1" ht="25.5">
      <c r="A615" s="36" t="s">
        <v>170</v>
      </c>
      <c r="B615" s="5" t="s">
        <v>380</v>
      </c>
      <c r="C615" s="5" t="s">
        <v>354</v>
      </c>
      <c r="D615" s="5" t="s">
        <v>171</v>
      </c>
      <c r="E615" s="19">
        <v>2985.3</v>
      </c>
      <c r="F615" s="23">
        <v>2959.5</v>
      </c>
    </row>
    <row r="616" spans="1:6" s="10" customFormat="1" ht="12.75">
      <c r="A616" s="36" t="s">
        <v>122</v>
      </c>
      <c r="B616" s="5" t="s">
        <v>380</v>
      </c>
      <c r="C616" s="5" t="s">
        <v>354</v>
      </c>
      <c r="D616" s="5" t="s">
        <v>121</v>
      </c>
      <c r="E616" s="19">
        <f>E617</f>
        <v>11.8</v>
      </c>
      <c r="F616" s="19">
        <f>F617</f>
        <v>11.8</v>
      </c>
    </row>
    <row r="617" spans="1:6" s="10" customFormat="1" ht="12.75">
      <c r="A617" s="36" t="s">
        <v>172</v>
      </c>
      <c r="B617" s="5" t="s">
        <v>380</v>
      </c>
      <c r="C617" s="5" t="s">
        <v>354</v>
      </c>
      <c r="D617" s="5" t="s">
        <v>173</v>
      </c>
      <c r="E617" s="19">
        <v>11.8</v>
      </c>
      <c r="F617" s="23">
        <v>11.8</v>
      </c>
    </row>
    <row r="618" spans="1:6" s="10" customFormat="1" ht="12.75">
      <c r="A618" s="35" t="s">
        <v>381</v>
      </c>
      <c r="B618" s="6" t="s">
        <v>382</v>
      </c>
      <c r="C618" s="6" t="s">
        <v>132</v>
      </c>
      <c r="D618" s="6" t="s">
        <v>132</v>
      </c>
      <c r="E618" s="18">
        <f>E619+E644+E707</f>
        <v>47484.3</v>
      </c>
      <c r="F618" s="18">
        <f>F619+F644+F707</f>
        <v>32084</v>
      </c>
    </row>
    <row r="619" spans="1:6" s="10" customFormat="1" ht="12.75">
      <c r="A619" s="35" t="s">
        <v>383</v>
      </c>
      <c r="B619" s="6" t="s">
        <v>384</v>
      </c>
      <c r="C619" s="6" t="s">
        <v>132</v>
      </c>
      <c r="D619" s="6" t="s">
        <v>132</v>
      </c>
      <c r="E619" s="18">
        <f>E620+E632+E638+E625</f>
        <v>19041</v>
      </c>
      <c r="F619" s="18">
        <f>F620+F632+F638+F625</f>
        <v>13505.800000000001</v>
      </c>
    </row>
    <row r="620" spans="1:6" s="10" customFormat="1" ht="25.5">
      <c r="A620" s="35" t="s">
        <v>174</v>
      </c>
      <c r="B620" s="6" t="s">
        <v>384</v>
      </c>
      <c r="C620" s="6" t="s">
        <v>175</v>
      </c>
      <c r="D620" s="6" t="s">
        <v>132</v>
      </c>
      <c r="E620" s="18">
        <f aca="true" t="shared" si="34" ref="E620:F623">E621</f>
        <v>2627.3</v>
      </c>
      <c r="F620" s="18">
        <f t="shared" si="34"/>
        <v>1945.2</v>
      </c>
    </row>
    <row r="621" spans="1:6" s="10" customFormat="1" ht="12.75">
      <c r="A621" s="35" t="s">
        <v>176</v>
      </c>
      <c r="B621" s="6" t="s">
        <v>384</v>
      </c>
      <c r="C621" s="6" t="s">
        <v>177</v>
      </c>
      <c r="D621" s="6" t="s">
        <v>132</v>
      </c>
      <c r="E621" s="18">
        <f t="shared" si="34"/>
        <v>2627.3</v>
      </c>
      <c r="F621" s="18">
        <f t="shared" si="34"/>
        <v>1945.2</v>
      </c>
    </row>
    <row r="622" spans="1:6" s="10" customFormat="1" ht="51">
      <c r="A622" s="35" t="s">
        <v>178</v>
      </c>
      <c r="B622" s="6" t="s">
        <v>384</v>
      </c>
      <c r="C622" s="6" t="s">
        <v>179</v>
      </c>
      <c r="D622" s="6" t="s">
        <v>132</v>
      </c>
      <c r="E622" s="18">
        <f t="shared" si="34"/>
        <v>2627.3</v>
      </c>
      <c r="F622" s="18">
        <f t="shared" si="34"/>
        <v>1945.2</v>
      </c>
    </row>
    <row r="623" spans="1:6" s="12" customFormat="1" ht="12.75">
      <c r="A623" s="36" t="s">
        <v>122</v>
      </c>
      <c r="B623" s="5" t="s">
        <v>384</v>
      </c>
      <c r="C623" s="5" t="s">
        <v>179</v>
      </c>
      <c r="D623" s="5" t="s">
        <v>121</v>
      </c>
      <c r="E623" s="19">
        <f t="shared" si="34"/>
        <v>2627.3</v>
      </c>
      <c r="F623" s="19">
        <f t="shared" si="34"/>
        <v>1945.2</v>
      </c>
    </row>
    <row r="624" spans="1:6" s="10" customFormat="1" ht="25.5">
      <c r="A624" s="36" t="s">
        <v>180</v>
      </c>
      <c r="B624" s="5" t="s">
        <v>384</v>
      </c>
      <c r="C624" s="5" t="s">
        <v>179</v>
      </c>
      <c r="D624" s="5" t="s">
        <v>181</v>
      </c>
      <c r="E624" s="19">
        <v>2627.3</v>
      </c>
      <c r="F624" s="23">
        <v>1945.2</v>
      </c>
    </row>
    <row r="625" spans="1:6" s="10" customFormat="1" ht="51">
      <c r="A625" s="35" t="s">
        <v>741</v>
      </c>
      <c r="B625" s="6" t="s">
        <v>384</v>
      </c>
      <c r="C625" s="6" t="s">
        <v>738</v>
      </c>
      <c r="D625" s="6"/>
      <c r="E625" s="18">
        <f>E626+E629</f>
        <v>7176.3</v>
      </c>
      <c r="F625" s="18">
        <f>F626+F629</f>
        <v>2807</v>
      </c>
    </row>
    <row r="626" spans="1:6" s="10" customFormat="1" ht="89.25">
      <c r="A626" s="35" t="s">
        <v>743</v>
      </c>
      <c r="B626" s="6" t="s">
        <v>384</v>
      </c>
      <c r="C626" s="6" t="s">
        <v>739</v>
      </c>
      <c r="D626" s="6"/>
      <c r="E626" s="18">
        <f>E627</f>
        <v>7067.6</v>
      </c>
      <c r="F626" s="18">
        <f>F627</f>
        <v>2727</v>
      </c>
    </row>
    <row r="627" spans="1:6" s="12" customFormat="1" ht="25.5">
      <c r="A627" s="36" t="s">
        <v>75</v>
      </c>
      <c r="B627" s="5" t="s">
        <v>384</v>
      </c>
      <c r="C627" s="5" t="s">
        <v>739</v>
      </c>
      <c r="D627" s="5" t="s">
        <v>74</v>
      </c>
      <c r="E627" s="19">
        <f>E628</f>
        <v>7067.6</v>
      </c>
      <c r="F627" s="19">
        <f>F628</f>
        <v>2727</v>
      </c>
    </row>
    <row r="628" spans="1:6" s="10" customFormat="1" ht="25.5">
      <c r="A628" s="36" t="s">
        <v>170</v>
      </c>
      <c r="B628" s="5" t="s">
        <v>384</v>
      </c>
      <c r="C628" s="5" t="s">
        <v>739</v>
      </c>
      <c r="D628" s="5" t="s">
        <v>171</v>
      </c>
      <c r="E628" s="19">
        <v>7067.6</v>
      </c>
      <c r="F628" s="23">
        <v>2727</v>
      </c>
    </row>
    <row r="629" spans="1:6" s="10" customFormat="1" ht="76.5">
      <c r="A629" s="35" t="s">
        <v>742</v>
      </c>
      <c r="B629" s="6" t="s">
        <v>384</v>
      </c>
      <c r="C629" s="6" t="s">
        <v>740</v>
      </c>
      <c r="D629" s="6"/>
      <c r="E629" s="18">
        <f>E630</f>
        <v>108.7</v>
      </c>
      <c r="F629" s="18">
        <f>F630</f>
        <v>80</v>
      </c>
    </row>
    <row r="630" spans="1:6" s="12" customFormat="1" ht="25.5">
      <c r="A630" s="36" t="s">
        <v>75</v>
      </c>
      <c r="B630" s="5" t="s">
        <v>384</v>
      </c>
      <c r="C630" s="5" t="s">
        <v>740</v>
      </c>
      <c r="D630" s="5" t="s">
        <v>74</v>
      </c>
      <c r="E630" s="19">
        <f>E631</f>
        <v>108.7</v>
      </c>
      <c r="F630" s="19">
        <f>F631</f>
        <v>80</v>
      </c>
    </row>
    <row r="631" spans="1:6" s="10" customFormat="1" ht="25.5">
      <c r="A631" s="36" t="s">
        <v>170</v>
      </c>
      <c r="B631" s="5" t="s">
        <v>384</v>
      </c>
      <c r="C631" s="5" t="s">
        <v>740</v>
      </c>
      <c r="D631" s="5" t="s">
        <v>171</v>
      </c>
      <c r="E631" s="19">
        <v>108.7</v>
      </c>
      <c r="F631" s="23">
        <v>80</v>
      </c>
    </row>
    <row r="632" spans="1:6" s="10" customFormat="1" ht="38.25">
      <c r="A632" s="40" t="s">
        <v>654</v>
      </c>
      <c r="B632" s="6" t="s">
        <v>384</v>
      </c>
      <c r="C632" s="6" t="s">
        <v>652</v>
      </c>
      <c r="D632" s="6"/>
      <c r="E632" s="18">
        <f>E633</f>
        <v>114</v>
      </c>
      <c r="F632" s="18">
        <f>F633</f>
        <v>2.9</v>
      </c>
    </row>
    <row r="633" spans="1:6" s="10" customFormat="1" ht="25.5">
      <c r="A633" s="40" t="s">
        <v>655</v>
      </c>
      <c r="B633" s="6" t="s">
        <v>384</v>
      </c>
      <c r="C633" s="6" t="s">
        <v>653</v>
      </c>
      <c r="D633" s="6"/>
      <c r="E633" s="18">
        <f>E634+E636</f>
        <v>114</v>
      </c>
      <c r="F633" s="18">
        <f>F634+F636</f>
        <v>2.9</v>
      </c>
    </row>
    <row r="634" spans="1:6" s="12" customFormat="1" ht="25.5">
      <c r="A634" s="45" t="s">
        <v>75</v>
      </c>
      <c r="B634" s="5" t="s">
        <v>384</v>
      </c>
      <c r="C634" s="5" t="s">
        <v>653</v>
      </c>
      <c r="D634" s="5" t="s">
        <v>74</v>
      </c>
      <c r="E634" s="19">
        <f>E635</f>
        <v>95.6</v>
      </c>
      <c r="F634" s="19">
        <f>F635</f>
        <v>2.9</v>
      </c>
    </row>
    <row r="635" spans="1:6" s="12" customFormat="1" ht="25.5">
      <c r="A635" s="45" t="s">
        <v>168</v>
      </c>
      <c r="B635" s="5" t="s">
        <v>384</v>
      </c>
      <c r="C635" s="5" t="s">
        <v>653</v>
      </c>
      <c r="D635" s="5" t="s">
        <v>169</v>
      </c>
      <c r="E635" s="19">
        <v>95.6</v>
      </c>
      <c r="F635" s="19">
        <v>2.9</v>
      </c>
    </row>
    <row r="636" spans="1:6" s="12" customFormat="1" ht="38.25">
      <c r="A636" s="45" t="s">
        <v>91</v>
      </c>
      <c r="B636" s="5" t="s">
        <v>384</v>
      </c>
      <c r="C636" s="5" t="s">
        <v>653</v>
      </c>
      <c r="D636" s="5" t="s">
        <v>90</v>
      </c>
      <c r="E636" s="19">
        <f>E637</f>
        <v>18.4</v>
      </c>
      <c r="F636" s="19"/>
    </row>
    <row r="637" spans="1:6" s="10" customFormat="1" ht="25.5">
      <c r="A637" s="34" t="s">
        <v>170</v>
      </c>
      <c r="B637" s="5" t="s">
        <v>384</v>
      </c>
      <c r="C637" s="5" t="s">
        <v>653</v>
      </c>
      <c r="D637" s="5" t="s">
        <v>676</v>
      </c>
      <c r="E637" s="19">
        <v>18.4</v>
      </c>
      <c r="F637" s="24"/>
    </row>
    <row r="638" spans="1:6" s="10" customFormat="1" ht="25.5">
      <c r="A638" s="35" t="s">
        <v>385</v>
      </c>
      <c r="B638" s="6" t="s">
        <v>384</v>
      </c>
      <c r="C638" s="6" t="s">
        <v>386</v>
      </c>
      <c r="D638" s="6" t="s">
        <v>132</v>
      </c>
      <c r="E638" s="18">
        <f aca="true" t="shared" si="35" ref="E638:F640">E639</f>
        <v>9123.4</v>
      </c>
      <c r="F638" s="18">
        <f t="shared" si="35"/>
        <v>8750.7</v>
      </c>
    </row>
    <row r="639" spans="1:6" s="10" customFormat="1" ht="25.5">
      <c r="A639" s="35" t="s">
        <v>296</v>
      </c>
      <c r="B639" s="6" t="s">
        <v>384</v>
      </c>
      <c r="C639" s="6" t="s">
        <v>387</v>
      </c>
      <c r="D639" s="6" t="s">
        <v>132</v>
      </c>
      <c r="E639" s="18">
        <f t="shared" si="35"/>
        <v>9123.4</v>
      </c>
      <c r="F639" s="18">
        <f t="shared" si="35"/>
        <v>8750.7</v>
      </c>
    </row>
    <row r="640" spans="1:6" s="10" customFormat="1" ht="153">
      <c r="A640" s="35" t="s">
        <v>388</v>
      </c>
      <c r="B640" s="6" t="s">
        <v>384</v>
      </c>
      <c r="C640" s="6" t="s">
        <v>389</v>
      </c>
      <c r="D640" s="6" t="s">
        <v>132</v>
      </c>
      <c r="E640" s="18">
        <f t="shared" si="35"/>
        <v>9123.4</v>
      </c>
      <c r="F640" s="18">
        <f t="shared" si="35"/>
        <v>8750.7</v>
      </c>
    </row>
    <row r="641" spans="1:6" s="12" customFormat="1" ht="12.75">
      <c r="A641" s="36" t="s">
        <v>107</v>
      </c>
      <c r="B641" s="5" t="s">
        <v>384</v>
      </c>
      <c r="C641" s="5" t="s">
        <v>389</v>
      </c>
      <c r="D641" s="5" t="s">
        <v>106</v>
      </c>
      <c r="E641" s="19">
        <f>E642+E643</f>
        <v>9123.4</v>
      </c>
      <c r="F641" s="19">
        <f>F642+F643</f>
        <v>8750.7</v>
      </c>
    </row>
    <row r="642" spans="1:6" s="10" customFormat="1" ht="51">
      <c r="A642" s="36" t="s">
        <v>300</v>
      </c>
      <c r="B642" s="5" t="s">
        <v>384</v>
      </c>
      <c r="C642" s="5" t="s">
        <v>389</v>
      </c>
      <c r="D642" s="5" t="s">
        <v>301</v>
      </c>
      <c r="E642" s="19">
        <v>8175.4</v>
      </c>
      <c r="F642" s="23">
        <v>7802.7</v>
      </c>
    </row>
    <row r="643" spans="1:6" s="10" customFormat="1" ht="12.75">
      <c r="A643" s="36" t="s">
        <v>696</v>
      </c>
      <c r="B643" s="5" t="s">
        <v>384</v>
      </c>
      <c r="C643" s="5" t="s">
        <v>389</v>
      </c>
      <c r="D643" s="5" t="s">
        <v>692</v>
      </c>
      <c r="E643" s="19">
        <v>948</v>
      </c>
      <c r="F643" s="23">
        <v>948</v>
      </c>
    </row>
    <row r="644" spans="1:6" s="10" customFormat="1" ht="12.75">
      <c r="A644" s="35" t="s">
        <v>390</v>
      </c>
      <c r="B644" s="6" t="s">
        <v>391</v>
      </c>
      <c r="C644" s="6" t="s">
        <v>132</v>
      </c>
      <c r="D644" s="6" t="s">
        <v>132</v>
      </c>
      <c r="E644" s="18">
        <f>E656+E665+E671+E685+E689+E694+E645+E652+E680</f>
        <v>25612</v>
      </c>
      <c r="F644" s="18">
        <f>F656+F665+F671+F685+F689+F694+F645+F652+F680</f>
        <v>16485.6</v>
      </c>
    </row>
    <row r="645" spans="1:6" s="10" customFormat="1" ht="51">
      <c r="A645" s="35" t="s">
        <v>741</v>
      </c>
      <c r="B645" s="6" t="s">
        <v>391</v>
      </c>
      <c r="C645" s="6" t="s">
        <v>738</v>
      </c>
      <c r="D645" s="6"/>
      <c r="E645" s="18">
        <f>E646+E649</f>
        <v>6930.3</v>
      </c>
      <c r="F645" s="18">
        <f>F646+F649</f>
        <v>3575.8</v>
      </c>
    </row>
    <row r="646" spans="1:6" s="10" customFormat="1" ht="89.25">
      <c r="A646" s="35" t="s">
        <v>743</v>
      </c>
      <c r="B646" s="6" t="s">
        <v>391</v>
      </c>
      <c r="C646" s="6" t="s">
        <v>739</v>
      </c>
      <c r="D646" s="6"/>
      <c r="E646" s="18">
        <f>E647</f>
        <v>6636.8</v>
      </c>
      <c r="F646" s="18">
        <f>F647</f>
        <v>3410</v>
      </c>
    </row>
    <row r="647" spans="1:6" s="12" customFormat="1" ht="25.5">
      <c r="A647" s="36" t="s">
        <v>75</v>
      </c>
      <c r="B647" s="5" t="s">
        <v>391</v>
      </c>
      <c r="C647" s="5" t="s">
        <v>739</v>
      </c>
      <c r="D647" s="5" t="s">
        <v>74</v>
      </c>
      <c r="E647" s="19">
        <f>E648</f>
        <v>6636.8</v>
      </c>
      <c r="F647" s="19">
        <f>F648</f>
        <v>3410</v>
      </c>
    </row>
    <row r="648" spans="1:6" s="12" customFormat="1" ht="25.5">
      <c r="A648" s="36" t="s">
        <v>170</v>
      </c>
      <c r="B648" s="5" t="s">
        <v>391</v>
      </c>
      <c r="C648" s="5" t="s">
        <v>739</v>
      </c>
      <c r="D648" s="5" t="s">
        <v>171</v>
      </c>
      <c r="E648" s="19">
        <v>6636.8</v>
      </c>
      <c r="F648" s="23">
        <v>3410</v>
      </c>
    </row>
    <row r="649" spans="1:6" s="10" customFormat="1" ht="76.5">
      <c r="A649" s="35" t="s">
        <v>742</v>
      </c>
      <c r="B649" s="6" t="s">
        <v>391</v>
      </c>
      <c r="C649" s="6" t="s">
        <v>740</v>
      </c>
      <c r="D649" s="6"/>
      <c r="E649" s="18">
        <f>E650</f>
        <v>293.5</v>
      </c>
      <c r="F649" s="18">
        <f>F650</f>
        <v>165.8</v>
      </c>
    </row>
    <row r="650" spans="1:6" s="12" customFormat="1" ht="25.5">
      <c r="A650" s="36" t="s">
        <v>75</v>
      </c>
      <c r="B650" s="5" t="s">
        <v>391</v>
      </c>
      <c r="C650" s="5" t="s">
        <v>740</v>
      </c>
      <c r="D650" s="5" t="s">
        <v>74</v>
      </c>
      <c r="E650" s="19">
        <f>E651</f>
        <v>293.5</v>
      </c>
      <c r="F650" s="19">
        <f>F651</f>
        <v>165.8</v>
      </c>
    </row>
    <row r="651" spans="1:6" s="12" customFormat="1" ht="25.5">
      <c r="A651" s="36" t="s">
        <v>170</v>
      </c>
      <c r="B651" s="5" t="s">
        <v>391</v>
      </c>
      <c r="C651" s="5" t="s">
        <v>740</v>
      </c>
      <c r="D651" s="5" t="s">
        <v>171</v>
      </c>
      <c r="E651" s="19">
        <v>293.5</v>
      </c>
      <c r="F651" s="23">
        <v>165.8</v>
      </c>
    </row>
    <row r="652" spans="1:6" s="10" customFormat="1" ht="38.25">
      <c r="A652" s="40" t="s">
        <v>654</v>
      </c>
      <c r="B652" s="6" t="s">
        <v>391</v>
      </c>
      <c r="C652" s="6" t="s">
        <v>652</v>
      </c>
      <c r="D652" s="6"/>
      <c r="E652" s="18">
        <f aca="true" t="shared" si="36" ref="E652:F654">E653</f>
        <v>108.9</v>
      </c>
      <c r="F652" s="18">
        <f t="shared" si="36"/>
        <v>42.1</v>
      </c>
    </row>
    <row r="653" spans="1:6" s="10" customFormat="1" ht="25.5">
      <c r="A653" s="40" t="s">
        <v>655</v>
      </c>
      <c r="B653" s="6" t="s">
        <v>391</v>
      </c>
      <c r="C653" s="6" t="s">
        <v>653</v>
      </c>
      <c r="D653" s="6"/>
      <c r="E653" s="18">
        <f t="shared" si="36"/>
        <v>108.9</v>
      </c>
      <c r="F653" s="18">
        <f t="shared" si="36"/>
        <v>42.1</v>
      </c>
    </row>
    <row r="654" spans="1:6" s="12" customFormat="1" ht="25.5">
      <c r="A654" s="36" t="s">
        <v>75</v>
      </c>
      <c r="B654" s="5" t="s">
        <v>391</v>
      </c>
      <c r="C654" s="5" t="s">
        <v>653</v>
      </c>
      <c r="D654" s="5" t="s">
        <v>74</v>
      </c>
      <c r="E654" s="19">
        <f t="shared" si="36"/>
        <v>108.9</v>
      </c>
      <c r="F654" s="19">
        <f t="shared" si="36"/>
        <v>42.1</v>
      </c>
    </row>
    <row r="655" spans="1:6" s="12" customFormat="1" ht="25.5">
      <c r="A655" s="36" t="s">
        <v>170</v>
      </c>
      <c r="B655" s="5" t="s">
        <v>391</v>
      </c>
      <c r="C655" s="5" t="s">
        <v>653</v>
      </c>
      <c r="D655" s="5" t="s">
        <v>171</v>
      </c>
      <c r="E655" s="19">
        <v>108.9</v>
      </c>
      <c r="F655" s="23">
        <v>42.1</v>
      </c>
    </row>
    <row r="656" spans="1:6" s="10" customFormat="1" ht="25.5">
      <c r="A656" s="35" t="s">
        <v>385</v>
      </c>
      <c r="B656" s="6" t="s">
        <v>391</v>
      </c>
      <c r="C656" s="6" t="s">
        <v>386</v>
      </c>
      <c r="D656" s="6" t="s">
        <v>132</v>
      </c>
      <c r="E656" s="18">
        <f>E657</f>
        <v>7070.2</v>
      </c>
      <c r="F656" s="18">
        <f>F657</f>
        <v>3830.6</v>
      </c>
    </row>
    <row r="657" spans="1:6" s="10" customFormat="1" ht="25.5">
      <c r="A657" s="35" t="s">
        <v>296</v>
      </c>
      <c r="B657" s="6" t="s">
        <v>391</v>
      </c>
      <c r="C657" s="6" t="s">
        <v>387</v>
      </c>
      <c r="D657" s="6" t="s">
        <v>132</v>
      </c>
      <c r="E657" s="18">
        <f>E658+E662</f>
        <v>7070.2</v>
      </c>
      <c r="F657" s="18">
        <f>F658+F662</f>
        <v>3830.6</v>
      </c>
    </row>
    <row r="658" spans="1:6" s="10" customFormat="1" ht="153">
      <c r="A658" s="35" t="s">
        <v>388</v>
      </c>
      <c r="B658" s="6" t="s">
        <v>391</v>
      </c>
      <c r="C658" s="6" t="s">
        <v>389</v>
      </c>
      <c r="D658" s="6" t="s">
        <v>132</v>
      </c>
      <c r="E658" s="18">
        <f>E659</f>
        <v>6922.7</v>
      </c>
      <c r="F658" s="18">
        <f>F659</f>
        <v>3683.1</v>
      </c>
    </row>
    <row r="659" spans="1:6" s="12" customFormat="1" ht="12.75">
      <c r="A659" s="36" t="s">
        <v>107</v>
      </c>
      <c r="B659" s="5" t="s">
        <v>391</v>
      </c>
      <c r="C659" s="5" t="s">
        <v>389</v>
      </c>
      <c r="D659" s="5" t="s">
        <v>106</v>
      </c>
      <c r="E659" s="19">
        <f>E660+E661</f>
        <v>6922.7</v>
      </c>
      <c r="F659" s="19">
        <f>F660+F661</f>
        <v>3683.1</v>
      </c>
    </row>
    <row r="660" spans="1:6" s="10" customFormat="1" ht="51">
      <c r="A660" s="36" t="s">
        <v>300</v>
      </c>
      <c r="B660" s="5" t="s">
        <v>391</v>
      </c>
      <c r="C660" s="5" t="s">
        <v>389</v>
      </c>
      <c r="D660" s="5" t="s">
        <v>301</v>
      </c>
      <c r="E660" s="19">
        <v>6404.8</v>
      </c>
      <c r="F660" s="23">
        <v>3165.2</v>
      </c>
    </row>
    <row r="661" spans="1:6" s="10" customFormat="1" ht="12.75">
      <c r="A661" s="36" t="s">
        <v>696</v>
      </c>
      <c r="B661" s="5" t="s">
        <v>391</v>
      </c>
      <c r="C661" s="5" t="s">
        <v>389</v>
      </c>
      <c r="D661" s="5" t="s">
        <v>692</v>
      </c>
      <c r="E661" s="19">
        <v>517.9</v>
      </c>
      <c r="F661" s="23">
        <v>517.9</v>
      </c>
    </row>
    <row r="662" spans="1:6" s="30" customFormat="1" ht="38.25">
      <c r="A662" s="35" t="s">
        <v>55</v>
      </c>
      <c r="B662" s="29" t="s">
        <v>391</v>
      </c>
      <c r="C662" s="29" t="s">
        <v>36</v>
      </c>
      <c r="D662" s="29"/>
      <c r="E662" s="18">
        <f>E663</f>
        <v>147.5</v>
      </c>
      <c r="F662" s="18">
        <f>F663</f>
        <v>147.5</v>
      </c>
    </row>
    <row r="663" spans="1:6" s="46" customFormat="1" ht="12.75">
      <c r="A663" s="36" t="s">
        <v>107</v>
      </c>
      <c r="B663" s="5" t="s">
        <v>391</v>
      </c>
      <c r="C663" s="5" t="s">
        <v>36</v>
      </c>
      <c r="D663" s="32" t="s">
        <v>106</v>
      </c>
      <c r="E663" s="19">
        <f>E664</f>
        <v>147.5</v>
      </c>
      <c r="F663" s="19">
        <f>F664</f>
        <v>147.5</v>
      </c>
    </row>
    <row r="664" spans="1:6" s="10" customFormat="1" ht="12.75">
      <c r="A664" s="36" t="s">
        <v>696</v>
      </c>
      <c r="B664" s="5" t="s">
        <v>391</v>
      </c>
      <c r="C664" s="5" t="s">
        <v>36</v>
      </c>
      <c r="D664" s="5" t="s">
        <v>692</v>
      </c>
      <c r="E664" s="19">
        <v>147.5</v>
      </c>
      <c r="F664" s="23">
        <v>147.5</v>
      </c>
    </row>
    <row r="665" spans="1:6" s="10" customFormat="1" ht="25.5">
      <c r="A665" s="35" t="s">
        <v>392</v>
      </c>
      <c r="B665" s="6" t="s">
        <v>391</v>
      </c>
      <c r="C665" s="6" t="s">
        <v>393</v>
      </c>
      <c r="D665" s="6" t="s">
        <v>132</v>
      </c>
      <c r="E665" s="18">
        <f aca="true" t="shared" si="37" ref="E665:F667">E666</f>
        <v>14</v>
      </c>
      <c r="F665" s="18">
        <f t="shared" si="37"/>
        <v>7.9</v>
      </c>
    </row>
    <row r="666" spans="1:6" s="10" customFormat="1" ht="25.5">
      <c r="A666" s="35" t="s">
        <v>296</v>
      </c>
      <c r="B666" s="6" t="s">
        <v>391</v>
      </c>
      <c r="C666" s="6" t="s">
        <v>394</v>
      </c>
      <c r="D666" s="6" t="s">
        <v>132</v>
      </c>
      <c r="E666" s="18">
        <f t="shared" si="37"/>
        <v>14</v>
      </c>
      <c r="F666" s="18">
        <f t="shared" si="37"/>
        <v>7.9</v>
      </c>
    </row>
    <row r="667" spans="1:6" s="10" customFormat="1" ht="25.5">
      <c r="A667" s="35" t="s">
        <v>298</v>
      </c>
      <c r="B667" s="6" t="s">
        <v>391</v>
      </c>
      <c r="C667" s="6" t="s">
        <v>395</v>
      </c>
      <c r="D667" s="6" t="s">
        <v>132</v>
      </c>
      <c r="E667" s="18">
        <f t="shared" si="37"/>
        <v>14</v>
      </c>
      <c r="F667" s="18">
        <f t="shared" si="37"/>
        <v>7.9</v>
      </c>
    </row>
    <row r="668" spans="1:6" s="12" customFormat="1" ht="12.75">
      <c r="A668" s="36" t="s">
        <v>107</v>
      </c>
      <c r="B668" s="5" t="s">
        <v>391</v>
      </c>
      <c r="C668" s="5" t="s">
        <v>395</v>
      </c>
      <c r="D668" s="5" t="s">
        <v>106</v>
      </c>
      <c r="E668" s="19">
        <f>E669+E670</f>
        <v>14</v>
      </c>
      <c r="F668" s="19">
        <f>F669+F670</f>
        <v>7.9</v>
      </c>
    </row>
    <row r="669" spans="1:6" s="10" customFormat="1" ht="51">
      <c r="A669" s="36" t="s">
        <v>300</v>
      </c>
      <c r="B669" s="5" t="s">
        <v>391</v>
      </c>
      <c r="C669" s="5" t="s">
        <v>395</v>
      </c>
      <c r="D669" s="5" t="s">
        <v>301</v>
      </c>
      <c r="E669" s="19">
        <v>11</v>
      </c>
      <c r="F669" s="23">
        <v>5</v>
      </c>
    </row>
    <row r="670" spans="1:6" s="10" customFormat="1" ht="12.75">
      <c r="A670" s="36" t="s">
        <v>696</v>
      </c>
      <c r="B670" s="5" t="s">
        <v>391</v>
      </c>
      <c r="C670" s="5" t="s">
        <v>395</v>
      </c>
      <c r="D670" s="5" t="s">
        <v>692</v>
      </c>
      <c r="E670" s="19">
        <v>3</v>
      </c>
      <c r="F670" s="23">
        <v>2.9</v>
      </c>
    </row>
    <row r="671" spans="1:6" s="10" customFormat="1" ht="12.75">
      <c r="A671" s="35" t="s">
        <v>396</v>
      </c>
      <c r="B671" s="6" t="s">
        <v>391</v>
      </c>
      <c r="C671" s="6" t="s">
        <v>397</v>
      </c>
      <c r="D671" s="6" t="s">
        <v>132</v>
      </c>
      <c r="E671" s="18">
        <f>E672</f>
        <v>8415.3</v>
      </c>
      <c r="F671" s="18">
        <f>F672</f>
        <v>6721.9</v>
      </c>
    </row>
    <row r="672" spans="1:6" s="10" customFormat="1" ht="25.5">
      <c r="A672" s="35" t="s">
        <v>296</v>
      </c>
      <c r="B672" s="6" t="s">
        <v>391</v>
      </c>
      <c r="C672" s="6" t="s">
        <v>398</v>
      </c>
      <c r="D672" s="6" t="s">
        <v>132</v>
      </c>
      <c r="E672" s="18">
        <f>E673+E677</f>
        <v>8415.3</v>
      </c>
      <c r="F672" s="18">
        <f>F673+F677</f>
        <v>6721.9</v>
      </c>
    </row>
    <row r="673" spans="1:6" s="10" customFormat="1" ht="25.5">
      <c r="A673" s="35" t="s">
        <v>298</v>
      </c>
      <c r="B673" s="6" t="s">
        <v>391</v>
      </c>
      <c r="C673" s="6" t="s">
        <v>399</v>
      </c>
      <c r="D673" s="6" t="s">
        <v>132</v>
      </c>
      <c r="E673" s="18">
        <f>E674</f>
        <v>7965.299999999999</v>
      </c>
      <c r="F673" s="18">
        <f>F674</f>
        <v>6271.9</v>
      </c>
    </row>
    <row r="674" spans="1:6" s="12" customFormat="1" ht="12.75">
      <c r="A674" s="36" t="s">
        <v>107</v>
      </c>
      <c r="B674" s="5" t="s">
        <v>391</v>
      </c>
      <c r="C674" s="5" t="s">
        <v>399</v>
      </c>
      <c r="D674" s="5" t="s">
        <v>106</v>
      </c>
      <c r="E674" s="19">
        <f>E675+E676</f>
        <v>7965.299999999999</v>
      </c>
      <c r="F674" s="19">
        <f>F675+F676</f>
        <v>6271.9</v>
      </c>
    </row>
    <row r="675" spans="1:6" s="10" customFormat="1" ht="51">
      <c r="A675" s="36" t="s">
        <v>300</v>
      </c>
      <c r="B675" s="5" t="s">
        <v>391</v>
      </c>
      <c r="C675" s="5" t="s">
        <v>399</v>
      </c>
      <c r="D675" s="5" t="s">
        <v>301</v>
      </c>
      <c r="E675" s="19">
        <v>7766.4</v>
      </c>
      <c r="F675" s="23">
        <v>6188.5</v>
      </c>
    </row>
    <row r="676" spans="1:6" s="10" customFormat="1" ht="12.75">
      <c r="A676" s="36" t="s">
        <v>696</v>
      </c>
      <c r="B676" s="5" t="s">
        <v>391</v>
      </c>
      <c r="C676" s="5" t="s">
        <v>399</v>
      </c>
      <c r="D676" s="5" t="s">
        <v>692</v>
      </c>
      <c r="E676" s="19">
        <v>198.9</v>
      </c>
      <c r="F676" s="23">
        <v>83.4</v>
      </c>
    </row>
    <row r="677" spans="1:6" s="30" customFormat="1" ht="25.5">
      <c r="A677" s="35" t="s">
        <v>56</v>
      </c>
      <c r="B677" s="29" t="s">
        <v>391</v>
      </c>
      <c r="C677" s="29" t="s">
        <v>37</v>
      </c>
      <c r="D677" s="29"/>
      <c r="E677" s="18">
        <f>E678</f>
        <v>450</v>
      </c>
      <c r="F677" s="18">
        <f>F678</f>
        <v>450</v>
      </c>
    </row>
    <row r="678" spans="1:6" s="46" customFormat="1" ht="12.75">
      <c r="A678" s="36" t="s">
        <v>107</v>
      </c>
      <c r="B678" s="5" t="s">
        <v>391</v>
      </c>
      <c r="C678" s="5" t="s">
        <v>37</v>
      </c>
      <c r="D678" s="32" t="s">
        <v>106</v>
      </c>
      <c r="E678" s="19">
        <f>E679</f>
        <v>450</v>
      </c>
      <c r="F678" s="19">
        <f>F679</f>
        <v>450</v>
      </c>
    </row>
    <row r="679" spans="1:6" s="10" customFormat="1" ht="12.75">
      <c r="A679" s="36" t="s">
        <v>696</v>
      </c>
      <c r="B679" s="5" t="s">
        <v>391</v>
      </c>
      <c r="C679" s="5" t="s">
        <v>37</v>
      </c>
      <c r="D679" s="5" t="s">
        <v>692</v>
      </c>
      <c r="E679" s="19">
        <v>450</v>
      </c>
      <c r="F679" s="23">
        <v>450</v>
      </c>
    </row>
    <row r="680" spans="1:6" s="30" customFormat="1" ht="25.5">
      <c r="A680" s="35" t="s">
        <v>57</v>
      </c>
      <c r="B680" s="29" t="s">
        <v>391</v>
      </c>
      <c r="C680" s="29" t="s">
        <v>46</v>
      </c>
      <c r="D680" s="29"/>
      <c r="E680" s="18">
        <f aca="true" t="shared" si="38" ref="E680:F683">E681</f>
        <v>57.3</v>
      </c>
      <c r="F680" s="18">
        <f t="shared" si="38"/>
        <v>57.3</v>
      </c>
    </row>
    <row r="681" spans="1:6" s="30" customFormat="1" ht="12.75">
      <c r="A681" s="35" t="s">
        <v>59</v>
      </c>
      <c r="B681" s="29" t="s">
        <v>391</v>
      </c>
      <c r="C681" s="29" t="s">
        <v>58</v>
      </c>
      <c r="D681" s="29"/>
      <c r="E681" s="18">
        <f t="shared" si="38"/>
        <v>57.3</v>
      </c>
      <c r="F681" s="18">
        <f t="shared" si="38"/>
        <v>57.3</v>
      </c>
    </row>
    <row r="682" spans="1:6" s="30" customFormat="1" ht="89.25">
      <c r="A682" s="35" t="s">
        <v>61</v>
      </c>
      <c r="B682" s="29" t="s">
        <v>391</v>
      </c>
      <c r="C682" s="29" t="s">
        <v>60</v>
      </c>
      <c r="D682" s="29"/>
      <c r="E682" s="18">
        <f t="shared" si="38"/>
        <v>57.3</v>
      </c>
      <c r="F682" s="18">
        <f t="shared" si="38"/>
        <v>57.3</v>
      </c>
    </row>
    <row r="683" spans="1:6" s="46" customFormat="1" ht="12.75">
      <c r="A683" s="36" t="s">
        <v>107</v>
      </c>
      <c r="B683" s="32" t="s">
        <v>391</v>
      </c>
      <c r="C683" s="32" t="s">
        <v>60</v>
      </c>
      <c r="D683" s="32" t="s">
        <v>106</v>
      </c>
      <c r="E683" s="19">
        <f t="shared" si="38"/>
        <v>57.3</v>
      </c>
      <c r="F683" s="19">
        <f t="shared" si="38"/>
        <v>57.3</v>
      </c>
    </row>
    <row r="684" spans="1:6" s="30" customFormat="1" ht="12.75">
      <c r="A684" s="36" t="s">
        <v>696</v>
      </c>
      <c r="B684" s="32" t="s">
        <v>391</v>
      </c>
      <c r="C684" s="32" t="s">
        <v>60</v>
      </c>
      <c r="D684" s="32" t="s">
        <v>692</v>
      </c>
      <c r="E684" s="19">
        <v>57.3</v>
      </c>
      <c r="F684" s="33">
        <v>57.3</v>
      </c>
    </row>
    <row r="685" spans="1:6" s="10" customFormat="1" ht="25.5">
      <c r="A685" s="40" t="s">
        <v>449</v>
      </c>
      <c r="B685" s="6" t="s">
        <v>391</v>
      </c>
      <c r="C685" s="6" t="s">
        <v>450</v>
      </c>
      <c r="D685" s="6"/>
      <c r="E685" s="18">
        <f aca="true" t="shared" si="39" ref="E685:F687">E686</f>
        <v>2180</v>
      </c>
      <c r="F685" s="18">
        <f t="shared" si="39"/>
        <v>2180</v>
      </c>
    </row>
    <row r="686" spans="1:6" s="10" customFormat="1" ht="51">
      <c r="A686" s="40" t="s">
        <v>721</v>
      </c>
      <c r="B686" s="6" t="s">
        <v>391</v>
      </c>
      <c r="C686" s="6" t="s">
        <v>699</v>
      </c>
      <c r="D686" s="6"/>
      <c r="E686" s="18">
        <f t="shared" si="39"/>
        <v>2180</v>
      </c>
      <c r="F686" s="18">
        <f t="shared" si="39"/>
        <v>2180</v>
      </c>
    </row>
    <row r="687" spans="1:6" s="12" customFormat="1" ht="12.75">
      <c r="A687" s="36" t="s">
        <v>107</v>
      </c>
      <c r="B687" s="5" t="s">
        <v>391</v>
      </c>
      <c r="C687" s="5" t="s">
        <v>699</v>
      </c>
      <c r="D687" s="5" t="s">
        <v>106</v>
      </c>
      <c r="E687" s="19">
        <f t="shared" si="39"/>
        <v>2180</v>
      </c>
      <c r="F687" s="19">
        <f t="shared" si="39"/>
        <v>2180</v>
      </c>
    </row>
    <row r="688" spans="1:6" s="10" customFormat="1" ht="12.75">
      <c r="A688" s="34" t="s">
        <v>696</v>
      </c>
      <c r="B688" s="5" t="s">
        <v>391</v>
      </c>
      <c r="C688" s="5" t="s">
        <v>699</v>
      </c>
      <c r="D688" s="5" t="s">
        <v>692</v>
      </c>
      <c r="E688" s="19">
        <v>2180</v>
      </c>
      <c r="F688" s="23">
        <v>2180</v>
      </c>
    </row>
    <row r="689" spans="1:6" s="10" customFormat="1" ht="12.75">
      <c r="A689" s="35" t="s">
        <v>190</v>
      </c>
      <c r="B689" s="6" t="s">
        <v>391</v>
      </c>
      <c r="C689" s="6" t="s">
        <v>191</v>
      </c>
      <c r="D689" s="6" t="s">
        <v>132</v>
      </c>
      <c r="E689" s="18">
        <f>E690</f>
        <v>659</v>
      </c>
      <c r="F689" s="18">
        <f>F690</f>
        <v>70</v>
      </c>
    </row>
    <row r="690" spans="1:6" s="10" customFormat="1" ht="51">
      <c r="A690" s="35" t="s">
        <v>192</v>
      </c>
      <c r="B690" s="6" t="s">
        <v>391</v>
      </c>
      <c r="C690" s="6" t="s">
        <v>193</v>
      </c>
      <c r="D690" s="6" t="s">
        <v>132</v>
      </c>
      <c r="E690" s="18">
        <f>E691</f>
        <v>659</v>
      </c>
      <c r="F690" s="18">
        <f>F691</f>
        <v>70</v>
      </c>
    </row>
    <row r="691" spans="1:6" s="10" customFormat="1" ht="178.5">
      <c r="A691" s="35" t="s">
        <v>400</v>
      </c>
      <c r="B691" s="6" t="s">
        <v>391</v>
      </c>
      <c r="C691" s="6" t="s">
        <v>401</v>
      </c>
      <c r="D691" s="6" t="s">
        <v>132</v>
      </c>
      <c r="E691" s="18">
        <f>E692</f>
        <v>659</v>
      </c>
      <c r="F691" s="18">
        <f>F693</f>
        <v>70</v>
      </c>
    </row>
    <row r="692" spans="1:6" s="12" customFormat="1" ht="25.5">
      <c r="A692" s="36" t="s">
        <v>87</v>
      </c>
      <c r="B692" s="5" t="s">
        <v>391</v>
      </c>
      <c r="C692" s="5" t="s">
        <v>401</v>
      </c>
      <c r="D692" s="5" t="s">
        <v>86</v>
      </c>
      <c r="E692" s="19">
        <f>E693</f>
        <v>659</v>
      </c>
      <c r="F692" s="19">
        <f>F693</f>
        <v>70</v>
      </c>
    </row>
    <row r="693" spans="1:6" s="10" customFormat="1" ht="38.25">
      <c r="A693" s="36" t="s">
        <v>320</v>
      </c>
      <c r="B693" s="5" t="s">
        <v>391</v>
      </c>
      <c r="C693" s="5" t="s">
        <v>401</v>
      </c>
      <c r="D693" s="5" t="s">
        <v>321</v>
      </c>
      <c r="E693" s="19">
        <v>659</v>
      </c>
      <c r="F693" s="23">
        <v>70</v>
      </c>
    </row>
    <row r="694" spans="1:6" s="10" customFormat="1" ht="12.75">
      <c r="A694" s="35" t="s">
        <v>265</v>
      </c>
      <c r="B694" s="6" t="s">
        <v>391</v>
      </c>
      <c r="C694" s="6" t="s">
        <v>266</v>
      </c>
      <c r="D694" s="6" t="s">
        <v>132</v>
      </c>
      <c r="E694" s="18">
        <f>E695+E698+E701+E704</f>
        <v>177</v>
      </c>
      <c r="F694" s="18">
        <f>F695+F698+F701+F704</f>
        <v>0</v>
      </c>
    </row>
    <row r="695" spans="1:6" s="10" customFormat="1" ht="38.25">
      <c r="A695" s="35" t="s">
        <v>402</v>
      </c>
      <c r="B695" s="6" t="s">
        <v>391</v>
      </c>
      <c r="C695" s="6" t="s">
        <v>403</v>
      </c>
      <c r="D695" s="6" t="s">
        <v>132</v>
      </c>
      <c r="E695" s="18">
        <f>E696</f>
        <v>91</v>
      </c>
      <c r="F695" s="18">
        <f>F697</f>
        <v>0</v>
      </c>
    </row>
    <row r="696" spans="1:6" s="12" customFormat="1" ht="12.75">
      <c r="A696" s="36" t="s">
        <v>107</v>
      </c>
      <c r="B696" s="5" t="s">
        <v>391</v>
      </c>
      <c r="C696" s="5" t="s">
        <v>403</v>
      </c>
      <c r="D696" s="5" t="s">
        <v>106</v>
      </c>
      <c r="E696" s="19">
        <f>E697</f>
        <v>91</v>
      </c>
      <c r="F696" s="19"/>
    </row>
    <row r="697" spans="1:6" s="10" customFormat="1" ht="12.75">
      <c r="A697" s="34" t="s">
        <v>696</v>
      </c>
      <c r="B697" s="5" t="s">
        <v>391</v>
      </c>
      <c r="C697" s="5" t="s">
        <v>403</v>
      </c>
      <c r="D697" s="5" t="s">
        <v>692</v>
      </c>
      <c r="E697" s="19">
        <v>91</v>
      </c>
      <c r="F697" s="24"/>
    </row>
    <row r="698" spans="1:6" s="10" customFormat="1" ht="38.25">
      <c r="A698" s="35" t="s">
        <v>404</v>
      </c>
      <c r="B698" s="6" t="s">
        <v>391</v>
      </c>
      <c r="C698" s="6" t="s">
        <v>405</v>
      </c>
      <c r="D698" s="6" t="s">
        <v>132</v>
      </c>
      <c r="E698" s="18">
        <f>E699</f>
        <v>10</v>
      </c>
      <c r="F698" s="18">
        <f>F700</f>
        <v>0</v>
      </c>
    </row>
    <row r="699" spans="1:6" s="12" customFormat="1" ht="12.75">
      <c r="A699" s="36" t="s">
        <v>107</v>
      </c>
      <c r="B699" s="5" t="s">
        <v>391</v>
      </c>
      <c r="C699" s="5" t="s">
        <v>405</v>
      </c>
      <c r="D699" s="5" t="s">
        <v>106</v>
      </c>
      <c r="E699" s="19">
        <f>E700</f>
        <v>10</v>
      </c>
      <c r="F699" s="19"/>
    </row>
    <row r="700" spans="1:6" s="10" customFormat="1" ht="12.75">
      <c r="A700" s="34" t="s">
        <v>696</v>
      </c>
      <c r="B700" s="5" t="s">
        <v>391</v>
      </c>
      <c r="C700" s="5" t="s">
        <v>405</v>
      </c>
      <c r="D700" s="5" t="s">
        <v>692</v>
      </c>
      <c r="E700" s="19">
        <v>10</v>
      </c>
      <c r="F700" s="24"/>
    </row>
    <row r="701" spans="1:6" s="10" customFormat="1" ht="38.25">
      <c r="A701" s="35" t="s">
        <v>406</v>
      </c>
      <c r="B701" s="6" t="s">
        <v>391</v>
      </c>
      <c r="C701" s="6" t="s">
        <v>407</v>
      </c>
      <c r="D701" s="6" t="s">
        <v>132</v>
      </c>
      <c r="E701" s="18">
        <f>E702</f>
        <v>26</v>
      </c>
      <c r="F701" s="18">
        <f>F703</f>
        <v>0</v>
      </c>
    </row>
    <row r="702" spans="1:6" s="12" customFormat="1" ht="12.75">
      <c r="A702" s="36" t="s">
        <v>107</v>
      </c>
      <c r="B702" s="5" t="s">
        <v>391</v>
      </c>
      <c r="C702" s="5" t="s">
        <v>407</v>
      </c>
      <c r="D702" s="5" t="s">
        <v>106</v>
      </c>
      <c r="E702" s="19">
        <f>E703</f>
        <v>26</v>
      </c>
      <c r="F702" s="19"/>
    </row>
    <row r="703" spans="1:6" s="10" customFormat="1" ht="12.75">
      <c r="A703" s="34" t="s">
        <v>696</v>
      </c>
      <c r="B703" s="5" t="s">
        <v>391</v>
      </c>
      <c r="C703" s="5" t="s">
        <v>407</v>
      </c>
      <c r="D703" s="5" t="s">
        <v>692</v>
      </c>
      <c r="E703" s="19">
        <v>26</v>
      </c>
      <c r="F703" s="24"/>
    </row>
    <row r="704" spans="1:6" s="10" customFormat="1" ht="51">
      <c r="A704" s="35" t="s">
        <v>408</v>
      </c>
      <c r="B704" s="6" t="s">
        <v>391</v>
      </c>
      <c r="C704" s="6" t="s">
        <v>409</v>
      </c>
      <c r="D704" s="6" t="s">
        <v>132</v>
      </c>
      <c r="E704" s="18">
        <f>E705</f>
        <v>50</v>
      </c>
      <c r="F704" s="18">
        <f>F706</f>
        <v>0</v>
      </c>
    </row>
    <row r="705" spans="1:6" s="12" customFormat="1" ht="12.75">
      <c r="A705" s="36" t="s">
        <v>107</v>
      </c>
      <c r="B705" s="5" t="s">
        <v>391</v>
      </c>
      <c r="C705" s="5" t="s">
        <v>409</v>
      </c>
      <c r="D705" s="5" t="s">
        <v>106</v>
      </c>
      <c r="E705" s="19">
        <f>E706</f>
        <v>50</v>
      </c>
      <c r="F705" s="19"/>
    </row>
    <row r="706" spans="1:6" s="10" customFormat="1" ht="12.75">
      <c r="A706" s="34" t="s">
        <v>696</v>
      </c>
      <c r="B706" s="5" t="s">
        <v>391</v>
      </c>
      <c r="C706" s="5" t="s">
        <v>409</v>
      </c>
      <c r="D706" s="5" t="s">
        <v>692</v>
      </c>
      <c r="E706" s="19">
        <v>50</v>
      </c>
      <c r="F706" s="24"/>
    </row>
    <row r="707" spans="1:6" s="10" customFormat="1" ht="12.75">
      <c r="A707" s="35" t="s">
        <v>410</v>
      </c>
      <c r="B707" s="6" t="s">
        <v>411</v>
      </c>
      <c r="C707" s="6" t="s">
        <v>132</v>
      </c>
      <c r="D707" s="6" t="s">
        <v>132</v>
      </c>
      <c r="E707" s="18">
        <f>E708</f>
        <v>2831.3</v>
      </c>
      <c r="F707" s="18">
        <f aca="true" t="shared" si="40" ref="E707:F709">F708</f>
        <v>2092.6</v>
      </c>
    </row>
    <row r="708" spans="1:6" s="10" customFormat="1" ht="25.5">
      <c r="A708" s="35" t="s">
        <v>385</v>
      </c>
      <c r="B708" s="6" t="s">
        <v>411</v>
      </c>
      <c r="C708" s="6" t="s">
        <v>386</v>
      </c>
      <c r="D708" s="6" t="s">
        <v>132</v>
      </c>
      <c r="E708" s="18">
        <f t="shared" si="40"/>
        <v>2831.3</v>
      </c>
      <c r="F708" s="18">
        <f t="shared" si="40"/>
        <v>2092.6</v>
      </c>
    </row>
    <row r="709" spans="1:6" s="10" customFormat="1" ht="25.5">
      <c r="A709" s="35" t="s">
        <v>296</v>
      </c>
      <c r="B709" s="6" t="s">
        <v>411</v>
      </c>
      <c r="C709" s="6" t="s">
        <v>387</v>
      </c>
      <c r="D709" s="6" t="s">
        <v>132</v>
      </c>
      <c r="E709" s="18">
        <f t="shared" si="40"/>
        <v>2831.3</v>
      </c>
      <c r="F709" s="18">
        <f t="shared" si="40"/>
        <v>2092.6</v>
      </c>
    </row>
    <row r="710" spans="1:6" s="10" customFormat="1" ht="153">
      <c r="A710" s="35" t="s">
        <v>388</v>
      </c>
      <c r="B710" s="6" t="s">
        <v>411</v>
      </c>
      <c r="C710" s="6" t="s">
        <v>389</v>
      </c>
      <c r="D710" s="6" t="s">
        <v>132</v>
      </c>
      <c r="E710" s="18">
        <f>E711</f>
        <v>2831.3</v>
      </c>
      <c r="F710" s="18">
        <f>F711</f>
        <v>2092.6</v>
      </c>
    </row>
    <row r="711" spans="1:6" s="12" customFormat="1" ht="12.75">
      <c r="A711" s="36" t="s">
        <v>107</v>
      </c>
      <c r="B711" s="5" t="s">
        <v>411</v>
      </c>
      <c r="C711" s="5" t="s">
        <v>389</v>
      </c>
      <c r="D711" s="5" t="s">
        <v>106</v>
      </c>
      <c r="E711" s="19">
        <f>E712+E713</f>
        <v>2831.3</v>
      </c>
      <c r="F711" s="19">
        <f>F712+F713</f>
        <v>2092.6</v>
      </c>
    </row>
    <row r="712" spans="1:6" s="10" customFormat="1" ht="51">
      <c r="A712" s="36" t="s">
        <v>300</v>
      </c>
      <c r="B712" s="5" t="s">
        <v>411</v>
      </c>
      <c r="C712" s="5" t="s">
        <v>389</v>
      </c>
      <c r="D712" s="5" t="s">
        <v>301</v>
      </c>
      <c r="E712" s="19">
        <v>2826.4</v>
      </c>
      <c r="F712" s="23">
        <v>2087.7</v>
      </c>
    </row>
    <row r="713" spans="1:6" s="10" customFormat="1" ht="12.75">
      <c r="A713" s="36" t="s">
        <v>696</v>
      </c>
      <c r="B713" s="5" t="s">
        <v>411</v>
      </c>
      <c r="C713" s="5" t="s">
        <v>389</v>
      </c>
      <c r="D713" s="5" t="s">
        <v>692</v>
      </c>
      <c r="E713" s="19">
        <v>4.9</v>
      </c>
      <c r="F713" s="23">
        <v>4.9</v>
      </c>
    </row>
    <row r="714" spans="1:6" s="10" customFormat="1" ht="12.75">
      <c r="A714" s="35" t="s">
        <v>412</v>
      </c>
      <c r="B714" s="6" t="s">
        <v>413</v>
      </c>
      <c r="C714" s="6" t="s">
        <v>132</v>
      </c>
      <c r="D714" s="6" t="s">
        <v>132</v>
      </c>
      <c r="E714" s="18">
        <f>E715+E720+E746+E781+E805</f>
        <v>71637.8</v>
      </c>
      <c r="F714" s="18">
        <f>F715+F720+F746+F781+F805</f>
        <v>54698.299999999996</v>
      </c>
    </row>
    <row r="715" spans="1:6" s="10" customFormat="1" ht="12.75">
      <c r="A715" s="35" t="s">
        <v>414</v>
      </c>
      <c r="B715" s="6" t="s">
        <v>415</v>
      </c>
      <c r="C715" s="6" t="s">
        <v>132</v>
      </c>
      <c r="D715" s="6" t="s">
        <v>132</v>
      </c>
      <c r="E715" s="18">
        <f aca="true" t="shared" si="41" ref="E715:F718">E716</f>
        <v>319</v>
      </c>
      <c r="F715" s="18">
        <f t="shared" si="41"/>
        <v>235.9</v>
      </c>
    </row>
    <row r="716" spans="1:6" s="10" customFormat="1" ht="25.5">
      <c r="A716" s="35" t="s">
        <v>416</v>
      </c>
      <c r="B716" s="6" t="s">
        <v>415</v>
      </c>
      <c r="C716" s="6" t="s">
        <v>417</v>
      </c>
      <c r="D716" s="6" t="s">
        <v>132</v>
      </c>
      <c r="E716" s="18">
        <f t="shared" si="41"/>
        <v>319</v>
      </c>
      <c r="F716" s="18">
        <f t="shared" si="41"/>
        <v>235.9</v>
      </c>
    </row>
    <row r="717" spans="1:6" s="10" customFormat="1" ht="38.25">
      <c r="A717" s="35" t="s">
        <v>418</v>
      </c>
      <c r="B717" s="6" t="s">
        <v>415</v>
      </c>
      <c r="C717" s="6" t="s">
        <v>419</v>
      </c>
      <c r="D717" s="6" t="s">
        <v>132</v>
      </c>
      <c r="E717" s="18">
        <f t="shared" si="41"/>
        <v>319</v>
      </c>
      <c r="F717" s="18">
        <f t="shared" si="41"/>
        <v>235.9</v>
      </c>
    </row>
    <row r="718" spans="1:6" s="12" customFormat="1" ht="25.5">
      <c r="A718" s="36" t="s">
        <v>93</v>
      </c>
      <c r="B718" s="5" t="s">
        <v>415</v>
      </c>
      <c r="C718" s="5" t="s">
        <v>419</v>
      </c>
      <c r="D718" s="5" t="s">
        <v>92</v>
      </c>
      <c r="E718" s="19">
        <f t="shared" si="41"/>
        <v>319</v>
      </c>
      <c r="F718" s="19">
        <f t="shared" si="41"/>
        <v>235.9</v>
      </c>
    </row>
    <row r="719" spans="1:6" s="10" customFormat="1" ht="25.5">
      <c r="A719" s="36" t="s">
        <v>420</v>
      </c>
      <c r="B719" s="5" t="s">
        <v>415</v>
      </c>
      <c r="C719" s="5" t="s">
        <v>419</v>
      </c>
      <c r="D719" s="5" t="s">
        <v>421</v>
      </c>
      <c r="E719" s="19">
        <v>319</v>
      </c>
      <c r="F719" s="23">
        <v>235.9</v>
      </c>
    </row>
    <row r="720" spans="1:6" s="10" customFormat="1" ht="12.75">
      <c r="A720" s="35" t="s">
        <v>422</v>
      </c>
      <c r="B720" s="6" t="s">
        <v>423</v>
      </c>
      <c r="C720" s="6" t="s">
        <v>132</v>
      </c>
      <c r="D720" s="6" t="s">
        <v>132</v>
      </c>
      <c r="E720" s="18">
        <f>E721+E733+E726</f>
        <v>13623</v>
      </c>
      <c r="F720" s="18">
        <f>F721+F733+F726</f>
        <v>9409.899999999998</v>
      </c>
    </row>
    <row r="721" spans="1:6" s="10" customFormat="1" ht="25.5">
      <c r="A721" s="35" t="s">
        <v>174</v>
      </c>
      <c r="B721" s="6" t="s">
        <v>423</v>
      </c>
      <c r="C721" s="6" t="s">
        <v>175</v>
      </c>
      <c r="D721" s="6" t="s">
        <v>132</v>
      </c>
      <c r="E721" s="18">
        <f aca="true" t="shared" si="42" ref="E721:F724">E722</f>
        <v>218.4</v>
      </c>
      <c r="F721" s="18">
        <f t="shared" si="42"/>
        <v>126.4</v>
      </c>
    </row>
    <row r="722" spans="1:6" s="10" customFormat="1" ht="12.75">
      <c r="A722" s="35" t="s">
        <v>176</v>
      </c>
      <c r="B722" s="6" t="s">
        <v>423</v>
      </c>
      <c r="C722" s="6" t="s">
        <v>177</v>
      </c>
      <c r="D722" s="6" t="s">
        <v>132</v>
      </c>
      <c r="E722" s="18">
        <f t="shared" si="42"/>
        <v>218.4</v>
      </c>
      <c r="F722" s="18">
        <f t="shared" si="42"/>
        <v>126.4</v>
      </c>
    </row>
    <row r="723" spans="1:6" s="10" customFormat="1" ht="51">
      <c r="A723" s="35" t="s">
        <v>178</v>
      </c>
      <c r="B723" s="6" t="s">
        <v>423</v>
      </c>
      <c r="C723" s="6" t="s">
        <v>179</v>
      </c>
      <c r="D723" s="6" t="s">
        <v>132</v>
      </c>
      <c r="E723" s="18">
        <f t="shared" si="42"/>
        <v>218.4</v>
      </c>
      <c r="F723" s="18">
        <f t="shared" si="42"/>
        <v>126.4</v>
      </c>
    </row>
    <row r="724" spans="1:6" s="12" customFormat="1" ht="12.75">
      <c r="A724" s="36" t="s">
        <v>122</v>
      </c>
      <c r="B724" s="5" t="s">
        <v>423</v>
      </c>
      <c r="C724" s="5" t="s">
        <v>179</v>
      </c>
      <c r="D724" s="5" t="s">
        <v>121</v>
      </c>
      <c r="E724" s="19">
        <f t="shared" si="42"/>
        <v>218.4</v>
      </c>
      <c r="F724" s="19">
        <f t="shared" si="42"/>
        <v>126.4</v>
      </c>
    </row>
    <row r="725" spans="1:6" s="10" customFormat="1" ht="25.5">
      <c r="A725" s="36" t="s">
        <v>180</v>
      </c>
      <c r="B725" s="5" t="s">
        <v>423</v>
      </c>
      <c r="C725" s="5" t="s">
        <v>179</v>
      </c>
      <c r="D725" s="5" t="s">
        <v>181</v>
      </c>
      <c r="E725" s="19">
        <v>218.4</v>
      </c>
      <c r="F725" s="23">
        <v>126.4</v>
      </c>
    </row>
    <row r="726" spans="1:6" s="10" customFormat="1" ht="12.75">
      <c r="A726" s="35" t="s">
        <v>41</v>
      </c>
      <c r="B726" s="6" t="s">
        <v>423</v>
      </c>
      <c r="C726" s="6" t="s">
        <v>38</v>
      </c>
      <c r="D726" s="6"/>
      <c r="E726" s="18">
        <f>E727</f>
        <v>254.6</v>
      </c>
      <c r="F726" s="18">
        <f>F727</f>
        <v>218.3</v>
      </c>
    </row>
    <row r="727" spans="1:6" s="10" customFormat="1" ht="25.5">
      <c r="A727" s="35" t="s">
        <v>296</v>
      </c>
      <c r="B727" s="6" t="s">
        <v>423</v>
      </c>
      <c r="C727" s="6" t="s">
        <v>39</v>
      </c>
      <c r="D727" s="6"/>
      <c r="E727" s="18">
        <f>E728</f>
        <v>254.6</v>
      </c>
      <c r="F727" s="18">
        <f>F728</f>
        <v>218.3</v>
      </c>
    </row>
    <row r="728" spans="1:6" s="10" customFormat="1" ht="25.5">
      <c r="A728" s="35" t="s">
        <v>52</v>
      </c>
      <c r="B728" s="6" t="s">
        <v>423</v>
      </c>
      <c r="C728" s="6" t="s">
        <v>40</v>
      </c>
      <c r="D728" s="6"/>
      <c r="E728" s="18">
        <f>E729+E731</f>
        <v>254.6</v>
      </c>
      <c r="F728" s="18">
        <f>F729+F731</f>
        <v>218.3</v>
      </c>
    </row>
    <row r="729" spans="1:6" s="12" customFormat="1" ht="25.5">
      <c r="A729" s="36" t="s">
        <v>75</v>
      </c>
      <c r="B729" s="5" t="s">
        <v>423</v>
      </c>
      <c r="C729" s="5" t="s">
        <v>40</v>
      </c>
      <c r="D729" s="5" t="s">
        <v>74</v>
      </c>
      <c r="E729" s="19">
        <f>E730</f>
        <v>100</v>
      </c>
      <c r="F729" s="19">
        <f>F730</f>
        <v>63.7</v>
      </c>
    </row>
    <row r="730" spans="1:6" s="10" customFormat="1" ht="25.5">
      <c r="A730" s="36" t="s">
        <v>170</v>
      </c>
      <c r="B730" s="5" t="s">
        <v>423</v>
      </c>
      <c r="C730" s="5" t="s">
        <v>40</v>
      </c>
      <c r="D730" s="5" t="s">
        <v>171</v>
      </c>
      <c r="E730" s="19">
        <v>100</v>
      </c>
      <c r="F730" s="23">
        <v>63.7</v>
      </c>
    </row>
    <row r="731" spans="1:6" s="10" customFormat="1" ht="12.75">
      <c r="A731" s="36" t="s">
        <v>107</v>
      </c>
      <c r="B731" s="5" t="s">
        <v>423</v>
      </c>
      <c r="C731" s="5" t="s">
        <v>40</v>
      </c>
      <c r="D731" s="5" t="s">
        <v>106</v>
      </c>
      <c r="E731" s="19">
        <f>E732</f>
        <v>154.6</v>
      </c>
      <c r="F731" s="19">
        <f>F732</f>
        <v>154.6</v>
      </c>
    </row>
    <row r="732" spans="1:6" s="10" customFormat="1" ht="12.75">
      <c r="A732" s="36" t="s">
        <v>696</v>
      </c>
      <c r="B732" s="5" t="s">
        <v>423</v>
      </c>
      <c r="C732" s="5" t="s">
        <v>40</v>
      </c>
      <c r="D732" s="5" t="s">
        <v>692</v>
      </c>
      <c r="E732" s="19">
        <v>154.6</v>
      </c>
      <c r="F732" s="23">
        <v>154.6</v>
      </c>
    </row>
    <row r="733" spans="1:6" s="10" customFormat="1" ht="12.75">
      <c r="A733" s="35" t="s">
        <v>190</v>
      </c>
      <c r="B733" s="6" t="s">
        <v>423</v>
      </c>
      <c r="C733" s="6" t="s">
        <v>191</v>
      </c>
      <c r="D733" s="6" t="s">
        <v>132</v>
      </c>
      <c r="E733" s="18">
        <f>E734</f>
        <v>13150</v>
      </c>
      <c r="F733" s="18">
        <f>F734</f>
        <v>9065.199999999999</v>
      </c>
    </row>
    <row r="734" spans="1:6" s="10" customFormat="1" ht="51">
      <c r="A734" s="35" t="s">
        <v>192</v>
      </c>
      <c r="B734" s="6" t="s">
        <v>423</v>
      </c>
      <c r="C734" s="6" t="s">
        <v>193</v>
      </c>
      <c r="D734" s="6" t="s">
        <v>132</v>
      </c>
      <c r="E734" s="18">
        <f>E735</f>
        <v>13150</v>
      </c>
      <c r="F734" s="18">
        <f>F735</f>
        <v>9065.199999999999</v>
      </c>
    </row>
    <row r="735" spans="1:6" s="10" customFormat="1" ht="12.75">
      <c r="A735" s="35" t="s">
        <v>422</v>
      </c>
      <c r="B735" s="6" t="s">
        <v>423</v>
      </c>
      <c r="C735" s="6" t="s">
        <v>424</v>
      </c>
      <c r="D735" s="6" t="s">
        <v>132</v>
      </c>
      <c r="E735" s="18">
        <f>E736+E739+E742+E744</f>
        <v>13150</v>
      </c>
      <c r="F735" s="18">
        <f>F736+F739+F742+F744</f>
        <v>9065.199999999999</v>
      </c>
    </row>
    <row r="736" spans="1:6" s="12" customFormat="1" ht="25.5">
      <c r="A736" s="36" t="s">
        <v>99</v>
      </c>
      <c r="B736" s="5" t="s">
        <v>423</v>
      </c>
      <c r="C736" s="5" t="s">
        <v>424</v>
      </c>
      <c r="D736" s="5" t="s">
        <v>98</v>
      </c>
      <c r="E736" s="19">
        <f>E737+E738</f>
        <v>3709.7</v>
      </c>
      <c r="F736" s="19">
        <f>F737+F738</f>
        <v>2530.7</v>
      </c>
    </row>
    <row r="737" spans="1:6" s="10" customFormat="1" ht="12.75">
      <c r="A737" s="36" t="s">
        <v>162</v>
      </c>
      <c r="B737" s="5" t="s">
        <v>423</v>
      </c>
      <c r="C737" s="5" t="s">
        <v>424</v>
      </c>
      <c r="D737" s="5" t="s">
        <v>317</v>
      </c>
      <c r="E737" s="19">
        <v>3535</v>
      </c>
      <c r="F737" s="23">
        <v>2505.7</v>
      </c>
    </row>
    <row r="738" spans="1:6" s="10" customFormat="1" ht="25.5">
      <c r="A738" s="36" t="s">
        <v>186</v>
      </c>
      <c r="B738" s="5" t="s">
        <v>423</v>
      </c>
      <c r="C738" s="5" t="s">
        <v>424</v>
      </c>
      <c r="D738" s="5" t="s">
        <v>310</v>
      </c>
      <c r="E738" s="19">
        <v>174.7</v>
      </c>
      <c r="F738" s="23">
        <v>25</v>
      </c>
    </row>
    <row r="739" spans="1:6" s="10" customFormat="1" ht="25.5">
      <c r="A739" s="36" t="s">
        <v>75</v>
      </c>
      <c r="B739" s="5" t="s">
        <v>423</v>
      </c>
      <c r="C739" s="5" t="s">
        <v>424</v>
      </c>
      <c r="D739" s="5" t="s">
        <v>74</v>
      </c>
      <c r="E739" s="19">
        <f>E740+E741</f>
        <v>1758</v>
      </c>
      <c r="F739" s="19">
        <f>F740+F741</f>
        <v>967.6</v>
      </c>
    </row>
    <row r="740" spans="1:6" s="10" customFormat="1" ht="25.5">
      <c r="A740" s="36" t="s">
        <v>168</v>
      </c>
      <c r="B740" s="5" t="s">
        <v>423</v>
      </c>
      <c r="C740" s="5" t="s">
        <v>424</v>
      </c>
      <c r="D740" s="5" t="s">
        <v>169</v>
      </c>
      <c r="E740" s="19">
        <v>60.8</v>
      </c>
      <c r="F740" s="23">
        <v>41.7</v>
      </c>
    </row>
    <row r="741" spans="1:6" s="10" customFormat="1" ht="25.5">
      <c r="A741" s="36" t="s">
        <v>170</v>
      </c>
      <c r="B741" s="5" t="s">
        <v>423</v>
      </c>
      <c r="C741" s="5" t="s">
        <v>424</v>
      </c>
      <c r="D741" s="5" t="s">
        <v>171</v>
      </c>
      <c r="E741" s="19">
        <v>1697.2</v>
      </c>
      <c r="F741" s="23">
        <v>925.9</v>
      </c>
    </row>
    <row r="742" spans="1:6" s="10" customFormat="1" ht="12.75">
      <c r="A742" s="36" t="s">
        <v>107</v>
      </c>
      <c r="B742" s="5" t="s">
        <v>423</v>
      </c>
      <c r="C742" s="5" t="s">
        <v>424</v>
      </c>
      <c r="D742" s="5" t="s">
        <v>106</v>
      </c>
      <c r="E742" s="19">
        <f>E743</f>
        <v>7654.8</v>
      </c>
      <c r="F742" s="19">
        <f>F743</f>
        <v>5559</v>
      </c>
    </row>
    <row r="743" spans="1:6" s="10" customFormat="1" ht="51">
      <c r="A743" s="36" t="s">
        <v>300</v>
      </c>
      <c r="B743" s="5" t="s">
        <v>423</v>
      </c>
      <c r="C743" s="5" t="s">
        <v>424</v>
      </c>
      <c r="D743" s="5" t="s">
        <v>301</v>
      </c>
      <c r="E743" s="19">
        <v>7654.8</v>
      </c>
      <c r="F743" s="23">
        <v>5559</v>
      </c>
    </row>
    <row r="744" spans="1:6" s="10" customFormat="1" ht="12.75">
      <c r="A744" s="36" t="s">
        <v>122</v>
      </c>
      <c r="B744" s="5" t="s">
        <v>423</v>
      </c>
      <c r="C744" s="5" t="s">
        <v>424</v>
      </c>
      <c r="D744" s="5" t="s">
        <v>121</v>
      </c>
      <c r="E744" s="19">
        <f>E745</f>
        <v>27.5</v>
      </c>
      <c r="F744" s="19">
        <f>F745</f>
        <v>7.9</v>
      </c>
    </row>
    <row r="745" spans="1:6" s="10" customFormat="1" ht="12.75">
      <c r="A745" s="36" t="s">
        <v>172</v>
      </c>
      <c r="B745" s="5" t="s">
        <v>423</v>
      </c>
      <c r="C745" s="5" t="s">
        <v>424</v>
      </c>
      <c r="D745" s="5" t="s">
        <v>173</v>
      </c>
      <c r="E745" s="19">
        <v>27.5</v>
      </c>
      <c r="F745" s="23">
        <v>7.9</v>
      </c>
    </row>
    <row r="746" spans="1:6" s="10" customFormat="1" ht="12.75">
      <c r="A746" s="35" t="s">
        <v>425</v>
      </c>
      <c r="B746" s="6" t="s">
        <v>426</v>
      </c>
      <c r="C746" s="6" t="s">
        <v>132</v>
      </c>
      <c r="D746" s="6" t="s">
        <v>132</v>
      </c>
      <c r="E746" s="18">
        <f>E747+E769+E765</f>
        <v>35484</v>
      </c>
      <c r="F746" s="18">
        <f>F747+F769+F765</f>
        <v>28310.7</v>
      </c>
    </row>
    <row r="747" spans="1:6" s="10" customFormat="1" ht="12.75">
      <c r="A747" s="35" t="s">
        <v>427</v>
      </c>
      <c r="B747" s="6" t="s">
        <v>426</v>
      </c>
      <c r="C747" s="6" t="s">
        <v>428</v>
      </c>
      <c r="D747" s="6" t="s">
        <v>132</v>
      </c>
      <c r="E747" s="18">
        <f>E748+E755+E760</f>
        <v>25809.5</v>
      </c>
      <c r="F747" s="18">
        <f>F748+F755+F760</f>
        <v>20930.2</v>
      </c>
    </row>
    <row r="748" spans="1:6" s="10" customFormat="1" ht="140.25">
      <c r="A748" s="35" t="s">
        <v>429</v>
      </c>
      <c r="B748" s="6" t="s">
        <v>426</v>
      </c>
      <c r="C748" s="6" t="s">
        <v>430</v>
      </c>
      <c r="D748" s="6" t="s">
        <v>132</v>
      </c>
      <c r="E748" s="18">
        <f>E749+E752</f>
        <v>21721.5</v>
      </c>
      <c r="F748" s="18">
        <f>F749+F752</f>
        <v>17910</v>
      </c>
    </row>
    <row r="749" spans="1:6" s="10" customFormat="1" ht="89.25">
      <c r="A749" s="35" t="s">
        <v>435</v>
      </c>
      <c r="B749" s="6" t="s">
        <v>426</v>
      </c>
      <c r="C749" s="6" t="s">
        <v>436</v>
      </c>
      <c r="D749" s="6" t="s">
        <v>132</v>
      </c>
      <c r="E749" s="18">
        <f>E750</f>
        <v>21198.6</v>
      </c>
      <c r="F749" s="18">
        <f>F750</f>
        <v>17910</v>
      </c>
    </row>
    <row r="750" spans="1:6" s="12" customFormat="1" ht="25.5">
      <c r="A750" s="36" t="s">
        <v>87</v>
      </c>
      <c r="B750" s="5" t="s">
        <v>426</v>
      </c>
      <c r="C750" s="5" t="s">
        <v>436</v>
      </c>
      <c r="D750" s="5" t="s">
        <v>86</v>
      </c>
      <c r="E750" s="19">
        <f>E751</f>
        <v>21198.6</v>
      </c>
      <c r="F750" s="19">
        <f>F751</f>
        <v>17910</v>
      </c>
    </row>
    <row r="751" spans="1:6" s="10" customFormat="1" ht="12.75">
      <c r="A751" s="36" t="s">
        <v>433</v>
      </c>
      <c r="B751" s="5" t="s">
        <v>426</v>
      </c>
      <c r="C751" s="5" t="s">
        <v>436</v>
      </c>
      <c r="D751" s="5" t="s">
        <v>434</v>
      </c>
      <c r="E751" s="19">
        <v>21198.6</v>
      </c>
      <c r="F751" s="23">
        <v>17910</v>
      </c>
    </row>
    <row r="752" spans="1:6" s="10" customFormat="1" ht="63.75">
      <c r="A752" s="35" t="s">
        <v>431</v>
      </c>
      <c r="B752" s="6" t="s">
        <v>426</v>
      </c>
      <c r="C752" s="6" t="s">
        <v>432</v>
      </c>
      <c r="D752" s="6" t="s">
        <v>132</v>
      </c>
      <c r="E752" s="18">
        <f>E753</f>
        <v>522.9</v>
      </c>
      <c r="F752" s="18">
        <f>F754</f>
        <v>0</v>
      </c>
    </row>
    <row r="753" spans="1:6" s="12" customFormat="1" ht="25.5">
      <c r="A753" s="36" t="s">
        <v>87</v>
      </c>
      <c r="B753" s="5" t="s">
        <v>426</v>
      </c>
      <c r="C753" s="5" t="s">
        <v>432</v>
      </c>
      <c r="D753" s="5" t="s">
        <v>86</v>
      </c>
      <c r="E753" s="19">
        <f>E754</f>
        <v>522.9</v>
      </c>
      <c r="F753" s="19"/>
    </row>
    <row r="754" spans="1:6" s="10" customFormat="1" ht="12.75">
      <c r="A754" s="36" t="s">
        <v>433</v>
      </c>
      <c r="B754" s="5" t="s">
        <v>426</v>
      </c>
      <c r="C754" s="5" t="s">
        <v>432</v>
      </c>
      <c r="D754" s="5" t="s">
        <v>434</v>
      </c>
      <c r="E754" s="19">
        <v>522.9</v>
      </c>
      <c r="F754" s="24"/>
    </row>
    <row r="755" spans="1:6" s="10" customFormat="1" ht="25.5">
      <c r="A755" s="35" t="s">
        <v>437</v>
      </c>
      <c r="B755" s="6" t="s">
        <v>426</v>
      </c>
      <c r="C755" s="6" t="s">
        <v>438</v>
      </c>
      <c r="D755" s="6" t="s">
        <v>132</v>
      </c>
      <c r="E755" s="18">
        <f>E756+E758</f>
        <v>3500</v>
      </c>
      <c r="F755" s="18">
        <f>F756+F758</f>
        <v>2524.9</v>
      </c>
    </row>
    <row r="756" spans="1:6" s="12" customFormat="1" ht="25.5">
      <c r="A756" s="36" t="s">
        <v>75</v>
      </c>
      <c r="B756" s="5" t="s">
        <v>426</v>
      </c>
      <c r="C756" s="5" t="s">
        <v>438</v>
      </c>
      <c r="D756" s="5" t="s">
        <v>74</v>
      </c>
      <c r="E756" s="19">
        <f>E757</f>
        <v>35</v>
      </c>
      <c r="F756" s="19">
        <f>F757</f>
        <v>25</v>
      </c>
    </row>
    <row r="757" spans="1:6" s="10" customFormat="1" ht="25.5">
      <c r="A757" s="36" t="s">
        <v>170</v>
      </c>
      <c r="B757" s="5" t="s">
        <v>426</v>
      </c>
      <c r="C757" s="5" t="s">
        <v>438</v>
      </c>
      <c r="D757" s="5" t="s">
        <v>171</v>
      </c>
      <c r="E757" s="19">
        <v>35</v>
      </c>
      <c r="F757" s="23">
        <v>25</v>
      </c>
    </row>
    <row r="758" spans="1:6" s="10" customFormat="1" ht="25.5">
      <c r="A758" s="36" t="s">
        <v>93</v>
      </c>
      <c r="B758" s="5" t="s">
        <v>426</v>
      </c>
      <c r="C758" s="5" t="s">
        <v>438</v>
      </c>
      <c r="D758" s="5" t="s">
        <v>92</v>
      </c>
      <c r="E758" s="19">
        <f>E759</f>
        <v>3465</v>
      </c>
      <c r="F758" s="23">
        <f>F759</f>
        <v>2499.9</v>
      </c>
    </row>
    <row r="759" spans="1:6" s="10" customFormat="1" ht="25.5">
      <c r="A759" s="36" t="s">
        <v>439</v>
      </c>
      <c r="B759" s="5" t="s">
        <v>426</v>
      </c>
      <c r="C759" s="5" t="s">
        <v>438</v>
      </c>
      <c r="D759" s="5" t="s">
        <v>440</v>
      </c>
      <c r="E759" s="19">
        <v>3465</v>
      </c>
      <c r="F759" s="23">
        <v>2499.9</v>
      </c>
    </row>
    <row r="760" spans="1:6" s="10" customFormat="1" ht="12.75">
      <c r="A760" s="40" t="s">
        <v>703</v>
      </c>
      <c r="B760" s="6" t="s">
        <v>426</v>
      </c>
      <c r="C760" s="6" t="s">
        <v>700</v>
      </c>
      <c r="D760" s="6"/>
      <c r="E760" s="18">
        <f>E761+E763</f>
        <v>588</v>
      </c>
      <c r="F760" s="18">
        <f>F761+F763</f>
        <v>495.3</v>
      </c>
    </row>
    <row r="761" spans="1:6" s="10" customFormat="1" ht="25.5">
      <c r="A761" s="40" t="s">
        <v>722</v>
      </c>
      <c r="B761" s="6" t="s">
        <v>426</v>
      </c>
      <c r="C761" s="6" t="s">
        <v>701</v>
      </c>
      <c r="D761" s="6"/>
      <c r="E761" s="18">
        <f>E762</f>
        <v>460</v>
      </c>
      <c r="F761" s="18">
        <f>F762</f>
        <v>386.3</v>
      </c>
    </row>
    <row r="762" spans="1:6" s="10" customFormat="1" ht="12.75">
      <c r="A762" s="34" t="s">
        <v>667</v>
      </c>
      <c r="B762" s="5" t="s">
        <v>426</v>
      </c>
      <c r="C762" s="5" t="s">
        <v>701</v>
      </c>
      <c r="D762" s="5" t="s">
        <v>658</v>
      </c>
      <c r="E762" s="19">
        <v>460</v>
      </c>
      <c r="F762" s="23">
        <v>386.3</v>
      </c>
    </row>
    <row r="763" spans="1:6" s="10" customFormat="1" ht="38.25">
      <c r="A763" s="40" t="s">
        <v>723</v>
      </c>
      <c r="B763" s="6" t="s">
        <v>426</v>
      </c>
      <c r="C763" s="6" t="s">
        <v>702</v>
      </c>
      <c r="D763" s="6"/>
      <c r="E763" s="18">
        <f>E764</f>
        <v>128</v>
      </c>
      <c r="F763" s="24">
        <f>F764</f>
        <v>109</v>
      </c>
    </row>
    <row r="764" spans="1:6" s="10" customFormat="1" ht="12.75">
      <c r="A764" s="34" t="s">
        <v>667</v>
      </c>
      <c r="B764" s="5" t="s">
        <v>426</v>
      </c>
      <c r="C764" s="5" t="s">
        <v>702</v>
      </c>
      <c r="D764" s="5" t="s">
        <v>658</v>
      </c>
      <c r="E764" s="19">
        <v>128</v>
      </c>
      <c r="F764" s="23">
        <v>109</v>
      </c>
    </row>
    <row r="765" spans="1:6" s="10" customFormat="1" ht="25.5">
      <c r="A765" s="43" t="s">
        <v>748</v>
      </c>
      <c r="B765" s="6" t="s">
        <v>426</v>
      </c>
      <c r="C765" s="6" t="s">
        <v>744</v>
      </c>
      <c r="D765" s="6"/>
      <c r="E765" s="18">
        <f aca="true" t="shared" si="43" ref="E765:F767">E766</f>
        <v>882.7</v>
      </c>
      <c r="F765" s="18">
        <f t="shared" si="43"/>
        <v>792.7</v>
      </c>
    </row>
    <row r="766" spans="1:6" s="10" customFormat="1" ht="12.75">
      <c r="A766" s="43" t="s">
        <v>747</v>
      </c>
      <c r="B766" s="6" t="s">
        <v>426</v>
      </c>
      <c r="C766" s="6" t="s">
        <v>745</v>
      </c>
      <c r="D766" s="6"/>
      <c r="E766" s="18">
        <f t="shared" si="43"/>
        <v>882.7</v>
      </c>
      <c r="F766" s="18">
        <f t="shared" si="43"/>
        <v>792.7</v>
      </c>
    </row>
    <row r="767" spans="1:6" s="10" customFormat="1" ht="89.25">
      <c r="A767" s="40" t="s">
        <v>0</v>
      </c>
      <c r="B767" s="6" t="s">
        <v>426</v>
      </c>
      <c r="C767" s="6" t="s">
        <v>746</v>
      </c>
      <c r="D767" s="6"/>
      <c r="E767" s="18">
        <f t="shared" si="43"/>
        <v>882.7</v>
      </c>
      <c r="F767" s="18">
        <f t="shared" si="43"/>
        <v>792.7</v>
      </c>
    </row>
    <row r="768" spans="1:6" s="10" customFormat="1" ht="12.75">
      <c r="A768" s="34" t="s">
        <v>667</v>
      </c>
      <c r="B768" s="5" t="s">
        <v>426</v>
      </c>
      <c r="C768" s="5" t="s">
        <v>746</v>
      </c>
      <c r="D768" s="5" t="s">
        <v>658</v>
      </c>
      <c r="E768" s="19">
        <v>882.7</v>
      </c>
      <c r="F768" s="23">
        <v>792.7</v>
      </c>
    </row>
    <row r="769" spans="1:6" s="10" customFormat="1" ht="12.75">
      <c r="A769" s="35" t="s">
        <v>190</v>
      </c>
      <c r="B769" s="6" t="s">
        <v>426</v>
      </c>
      <c r="C769" s="6" t="s">
        <v>191</v>
      </c>
      <c r="D769" s="6" t="s">
        <v>132</v>
      </c>
      <c r="E769" s="18">
        <f>E770</f>
        <v>8791.8</v>
      </c>
      <c r="F769" s="18">
        <f>F770</f>
        <v>6587.799999999999</v>
      </c>
    </row>
    <row r="770" spans="1:6" s="10" customFormat="1" ht="51">
      <c r="A770" s="35" t="s">
        <v>192</v>
      </c>
      <c r="B770" s="6" t="s">
        <v>426</v>
      </c>
      <c r="C770" s="6" t="s">
        <v>193</v>
      </c>
      <c r="D770" s="6" t="s">
        <v>132</v>
      </c>
      <c r="E770" s="18">
        <f>E771+E778</f>
        <v>8791.8</v>
      </c>
      <c r="F770" s="18">
        <f>F771+F778</f>
        <v>6587.799999999999</v>
      </c>
    </row>
    <row r="771" spans="1:6" s="10" customFormat="1" ht="38.25">
      <c r="A771" s="35" t="s">
        <v>194</v>
      </c>
      <c r="B771" s="6" t="s">
        <v>426</v>
      </c>
      <c r="C771" s="6" t="s">
        <v>195</v>
      </c>
      <c r="D771" s="6" t="s">
        <v>132</v>
      </c>
      <c r="E771" s="18">
        <f>E772+E774+E776</f>
        <v>7858.8</v>
      </c>
      <c r="F771" s="18">
        <f>F773+F775+F777</f>
        <v>5837.799999999999</v>
      </c>
    </row>
    <row r="772" spans="1:6" s="12" customFormat="1" ht="25.5">
      <c r="A772" s="36" t="s">
        <v>75</v>
      </c>
      <c r="B772" s="5" t="s">
        <v>426</v>
      </c>
      <c r="C772" s="5" t="s">
        <v>195</v>
      </c>
      <c r="D772" s="5" t="s">
        <v>74</v>
      </c>
      <c r="E772" s="19">
        <f>E773</f>
        <v>25.9</v>
      </c>
      <c r="F772" s="19">
        <f>F773</f>
        <v>17.7</v>
      </c>
    </row>
    <row r="773" spans="1:6" s="10" customFormat="1" ht="25.5">
      <c r="A773" s="36" t="s">
        <v>170</v>
      </c>
      <c r="B773" s="5" t="s">
        <v>426</v>
      </c>
      <c r="C773" s="5" t="s">
        <v>195</v>
      </c>
      <c r="D773" s="5" t="s">
        <v>171</v>
      </c>
      <c r="E773" s="19">
        <v>25.9</v>
      </c>
      <c r="F773" s="23">
        <v>17.7</v>
      </c>
    </row>
    <row r="774" spans="1:6" s="10" customFormat="1" ht="25.5">
      <c r="A774" s="36" t="s">
        <v>87</v>
      </c>
      <c r="B774" s="5" t="s">
        <v>426</v>
      </c>
      <c r="C774" s="5" t="s">
        <v>195</v>
      </c>
      <c r="D774" s="5" t="s">
        <v>86</v>
      </c>
      <c r="E774" s="19">
        <f>E775</f>
        <v>3757.4</v>
      </c>
      <c r="F774" s="19">
        <f>F775</f>
        <v>2770.2</v>
      </c>
    </row>
    <row r="775" spans="1:6" s="10" customFormat="1" ht="38.25">
      <c r="A775" s="36" t="s">
        <v>320</v>
      </c>
      <c r="B775" s="5" t="s">
        <v>426</v>
      </c>
      <c r="C775" s="5" t="s">
        <v>195</v>
      </c>
      <c r="D775" s="5" t="s">
        <v>321</v>
      </c>
      <c r="E775" s="19">
        <v>3757.4</v>
      </c>
      <c r="F775" s="23">
        <v>2770.2</v>
      </c>
    </row>
    <row r="776" spans="1:6" s="10" customFormat="1" ht="12.75">
      <c r="A776" s="36" t="s">
        <v>107</v>
      </c>
      <c r="B776" s="5" t="s">
        <v>426</v>
      </c>
      <c r="C776" s="5" t="s">
        <v>195</v>
      </c>
      <c r="D776" s="5" t="s">
        <v>106</v>
      </c>
      <c r="E776" s="19">
        <f>E777</f>
        <v>4075.5</v>
      </c>
      <c r="F776" s="19">
        <f>F777</f>
        <v>3049.9</v>
      </c>
    </row>
    <row r="777" spans="1:6" s="10" customFormat="1" ht="12.75">
      <c r="A777" s="36" t="s">
        <v>696</v>
      </c>
      <c r="B777" s="5" t="s">
        <v>426</v>
      </c>
      <c r="C777" s="5" t="s">
        <v>195</v>
      </c>
      <c r="D777" s="5" t="s">
        <v>692</v>
      </c>
      <c r="E777" s="19">
        <v>4075.5</v>
      </c>
      <c r="F777" s="23">
        <v>3049.9</v>
      </c>
    </row>
    <row r="778" spans="1:6" s="10" customFormat="1" ht="63.75">
      <c r="A778" s="35" t="s">
        <v>441</v>
      </c>
      <c r="B778" s="6" t="s">
        <v>426</v>
      </c>
      <c r="C778" s="6" t="s">
        <v>442</v>
      </c>
      <c r="D778" s="6" t="s">
        <v>132</v>
      </c>
      <c r="E778" s="18">
        <f>E779</f>
        <v>933</v>
      </c>
      <c r="F778" s="18">
        <f>F779</f>
        <v>750</v>
      </c>
    </row>
    <row r="779" spans="1:6" s="12" customFormat="1" ht="25.5">
      <c r="A779" s="36" t="s">
        <v>87</v>
      </c>
      <c r="B779" s="5" t="s">
        <v>426</v>
      </c>
      <c r="C779" s="5" t="s">
        <v>442</v>
      </c>
      <c r="D779" s="5" t="s">
        <v>86</v>
      </c>
      <c r="E779" s="19">
        <f>E780</f>
        <v>933</v>
      </c>
      <c r="F779" s="19">
        <f>F780</f>
        <v>750</v>
      </c>
    </row>
    <row r="780" spans="1:6" s="10" customFormat="1" ht="12.75">
      <c r="A780" s="36" t="s">
        <v>433</v>
      </c>
      <c r="B780" s="5" t="s">
        <v>426</v>
      </c>
      <c r="C780" s="5" t="s">
        <v>442</v>
      </c>
      <c r="D780" s="5" t="s">
        <v>434</v>
      </c>
      <c r="E780" s="19">
        <v>933</v>
      </c>
      <c r="F780" s="23">
        <v>750</v>
      </c>
    </row>
    <row r="781" spans="1:6" s="10" customFormat="1" ht="12.75">
      <c r="A781" s="35" t="s">
        <v>443</v>
      </c>
      <c r="B781" s="6" t="s">
        <v>444</v>
      </c>
      <c r="C781" s="6" t="s">
        <v>132</v>
      </c>
      <c r="D781" s="6" t="s">
        <v>132</v>
      </c>
      <c r="E781" s="18">
        <f>E782+E790+E787</f>
        <v>22171.2</v>
      </c>
      <c r="F781" s="18">
        <f>F782+F790+F787</f>
        <v>16706.2</v>
      </c>
    </row>
    <row r="782" spans="1:6" s="10" customFormat="1" ht="12.75">
      <c r="A782" s="35" t="s">
        <v>427</v>
      </c>
      <c r="B782" s="6" t="s">
        <v>444</v>
      </c>
      <c r="C782" s="6" t="s">
        <v>428</v>
      </c>
      <c r="D782" s="6" t="s">
        <v>132</v>
      </c>
      <c r="E782" s="18">
        <f aca="true" t="shared" si="44" ref="E782:F785">E783</f>
        <v>300.5</v>
      </c>
      <c r="F782" s="18">
        <f t="shared" si="44"/>
        <v>227.5</v>
      </c>
    </row>
    <row r="783" spans="1:6" s="10" customFormat="1" ht="38.25">
      <c r="A783" s="35" t="s">
        <v>445</v>
      </c>
      <c r="B783" s="6" t="s">
        <v>444</v>
      </c>
      <c r="C783" s="6" t="s">
        <v>446</v>
      </c>
      <c r="D783" s="6" t="s">
        <v>132</v>
      </c>
      <c r="E783" s="18">
        <f t="shared" si="44"/>
        <v>300.5</v>
      </c>
      <c r="F783" s="18">
        <f t="shared" si="44"/>
        <v>227.5</v>
      </c>
    </row>
    <row r="784" spans="1:6" s="10" customFormat="1" ht="38.25">
      <c r="A784" s="35" t="s">
        <v>447</v>
      </c>
      <c r="B784" s="6" t="s">
        <v>444</v>
      </c>
      <c r="C784" s="6" t="s">
        <v>448</v>
      </c>
      <c r="D784" s="6" t="s">
        <v>132</v>
      </c>
      <c r="E784" s="18">
        <f t="shared" si="44"/>
        <v>300.5</v>
      </c>
      <c r="F784" s="18">
        <f t="shared" si="44"/>
        <v>227.5</v>
      </c>
    </row>
    <row r="785" spans="1:6" s="12" customFormat="1" ht="25.5">
      <c r="A785" s="36" t="s">
        <v>87</v>
      </c>
      <c r="B785" s="5" t="s">
        <v>444</v>
      </c>
      <c r="C785" s="5" t="s">
        <v>448</v>
      </c>
      <c r="D785" s="5" t="s">
        <v>86</v>
      </c>
      <c r="E785" s="19">
        <f t="shared" si="44"/>
        <v>300.5</v>
      </c>
      <c r="F785" s="19">
        <f t="shared" si="44"/>
        <v>227.5</v>
      </c>
    </row>
    <row r="786" spans="1:6" s="10" customFormat="1" ht="38.25">
      <c r="A786" s="36" t="s">
        <v>320</v>
      </c>
      <c r="B786" s="5" t="s">
        <v>444</v>
      </c>
      <c r="C786" s="5" t="s">
        <v>448</v>
      </c>
      <c r="D786" s="5" t="s">
        <v>321</v>
      </c>
      <c r="E786" s="19">
        <v>300.5</v>
      </c>
      <c r="F786" s="23">
        <v>227.5</v>
      </c>
    </row>
    <row r="787" spans="1:6" s="10" customFormat="1" ht="76.5">
      <c r="A787" s="35" t="s">
        <v>44</v>
      </c>
      <c r="B787" s="6" t="s">
        <v>444</v>
      </c>
      <c r="C787" s="6" t="s">
        <v>42</v>
      </c>
      <c r="D787" s="6"/>
      <c r="E787" s="18">
        <f>E788</f>
        <v>4305</v>
      </c>
      <c r="F787" s="18">
        <f>F788</f>
        <v>3944</v>
      </c>
    </row>
    <row r="788" spans="1:6" s="12" customFormat="1" ht="25.5">
      <c r="A788" s="36" t="s">
        <v>87</v>
      </c>
      <c r="B788" s="5" t="s">
        <v>444</v>
      </c>
      <c r="C788" s="5" t="s">
        <v>42</v>
      </c>
      <c r="D788" s="5" t="s">
        <v>86</v>
      </c>
      <c r="E788" s="19">
        <f>E789</f>
        <v>4305</v>
      </c>
      <c r="F788" s="19">
        <f>F789</f>
        <v>3944</v>
      </c>
    </row>
    <row r="789" spans="1:6" s="10" customFormat="1" ht="12.75">
      <c r="A789" s="36" t="s">
        <v>433</v>
      </c>
      <c r="B789" s="5" t="s">
        <v>444</v>
      </c>
      <c r="C789" s="5" t="s">
        <v>42</v>
      </c>
      <c r="D789" s="5" t="s">
        <v>434</v>
      </c>
      <c r="E789" s="19">
        <v>4305</v>
      </c>
      <c r="F789" s="23">
        <v>3944</v>
      </c>
    </row>
    <row r="790" spans="1:6" s="10" customFormat="1" ht="25.5">
      <c r="A790" s="35" t="s">
        <v>449</v>
      </c>
      <c r="B790" s="6" t="s">
        <v>444</v>
      </c>
      <c r="C790" s="6" t="s">
        <v>450</v>
      </c>
      <c r="D790" s="6" t="s">
        <v>132</v>
      </c>
      <c r="E790" s="18">
        <f>E791+E794</f>
        <v>17565.7</v>
      </c>
      <c r="F790" s="18">
        <f>F791+F794</f>
        <v>12534.7</v>
      </c>
    </row>
    <row r="791" spans="1:6" s="10" customFormat="1" ht="63.75">
      <c r="A791" s="35" t="s">
        <v>451</v>
      </c>
      <c r="B791" s="6" t="s">
        <v>444</v>
      </c>
      <c r="C791" s="6" t="s">
        <v>452</v>
      </c>
      <c r="D791" s="6" t="s">
        <v>132</v>
      </c>
      <c r="E791" s="18">
        <f>E792</f>
        <v>3294.7</v>
      </c>
      <c r="F791" s="18">
        <f>F792</f>
        <v>2236.3</v>
      </c>
    </row>
    <row r="792" spans="1:6" s="12" customFormat="1" ht="25.5">
      <c r="A792" s="36" t="s">
        <v>87</v>
      </c>
      <c r="B792" s="5" t="s">
        <v>444</v>
      </c>
      <c r="C792" s="5" t="s">
        <v>452</v>
      </c>
      <c r="D792" s="5" t="s">
        <v>86</v>
      </c>
      <c r="E792" s="19">
        <f>E793</f>
        <v>3294.7</v>
      </c>
      <c r="F792" s="19">
        <f>F793</f>
        <v>2236.3</v>
      </c>
    </row>
    <row r="793" spans="1:6" s="10" customFormat="1" ht="38.25">
      <c r="A793" s="36" t="s">
        <v>320</v>
      </c>
      <c r="B793" s="5" t="s">
        <v>444</v>
      </c>
      <c r="C793" s="5" t="s">
        <v>452</v>
      </c>
      <c r="D793" s="5" t="s">
        <v>321</v>
      </c>
      <c r="E793" s="19">
        <v>3294.7</v>
      </c>
      <c r="F793" s="23">
        <v>2236.3</v>
      </c>
    </row>
    <row r="794" spans="1:6" s="10" customFormat="1" ht="38.25">
      <c r="A794" s="35" t="s">
        <v>453</v>
      </c>
      <c r="B794" s="6" t="s">
        <v>444</v>
      </c>
      <c r="C794" s="6" t="s">
        <v>454</v>
      </c>
      <c r="D794" s="6" t="s">
        <v>132</v>
      </c>
      <c r="E794" s="18">
        <f>E795+E802</f>
        <v>14271</v>
      </c>
      <c r="F794" s="18">
        <f>F795+F802</f>
        <v>10298.4</v>
      </c>
    </row>
    <row r="795" spans="1:6" s="10" customFormat="1" ht="12.75">
      <c r="A795" s="35" t="s">
        <v>455</v>
      </c>
      <c r="B795" s="6" t="s">
        <v>444</v>
      </c>
      <c r="C795" s="6" t="s">
        <v>456</v>
      </c>
      <c r="D795" s="6" t="s">
        <v>132</v>
      </c>
      <c r="E795" s="18">
        <f>E796+E799</f>
        <v>2949</v>
      </c>
      <c r="F795" s="18">
        <f>F796+F799</f>
        <v>1799.4</v>
      </c>
    </row>
    <row r="796" spans="1:6" s="30" customFormat="1" ht="25.5">
      <c r="A796" s="35" t="s">
        <v>62</v>
      </c>
      <c r="B796" s="29" t="s">
        <v>444</v>
      </c>
      <c r="C796" s="29" t="s">
        <v>458</v>
      </c>
      <c r="D796" s="29"/>
      <c r="E796" s="18">
        <f>E797</f>
        <v>2269</v>
      </c>
      <c r="F796" s="18">
        <f>F797</f>
        <v>1218.3</v>
      </c>
    </row>
    <row r="797" spans="1:6" s="46" customFormat="1" ht="25.5">
      <c r="A797" s="36" t="s">
        <v>93</v>
      </c>
      <c r="B797" s="32" t="s">
        <v>444</v>
      </c>
      <c r="C797" s="32" t="s">
        <v>458</v>
      </c>
      <c r="D797" s="32" t="s">
        <v>92</v>
      </c>
      <c r="E797" s="19">
        <f>E798</f>
        <v>2269</v>
      </c>
      <c r="F797" s="19">
        <f>F798</f>
        <v>1218.3</v>
      </c>
    </row>
    <row r="798" spans="1:6" s="30" customFormat="1" ht="25.5">
      <c r="A798" s="36" t="s">
        <v>457</v>
      </c>
      <c r="B798" s="32" t="s">
        <v>444</v>
      </c>
      <c r="C798" s="32" t="s">
        <v>458</v>
      </c>
      <c r="D798" s="32" t="s">
        <v>459</v>
      </c>
      <c r="E798" s="19">
        <v>2269</v>
      </c>
      <c r="F798" s="33">
        <v>1218.3</v>
      </c>
    </row>
    <row r="799" spans="1:6" s="30" customFormat="1" ht="12.75">
      <c r="A799" s="35" t="s">
        <v>63</v>
      </c>
      <c r="B799" s="29" t="s">
        <v>444</v>
      </c>
      <c r="C799" s="29" t="s">
        <v>460</v>
      </c>
      <c r="D799" s="29"/>
      <c r="E799" s="18">
        <f>E800</f>
        <v>680</v>
      </c>
      <c r="F799" s="18">
        <f>F800</f>
        <v>581.1</v>
      </c>
    </row>
    <row r="800" spans="1:6" s="46" customFormat="1" ht="25.5">
      <c r="A800" s="36" t="s">
        <v>93</v>
      </c>
      <c r="B800" s="5" t="s">
        <v>444</v>
      </c>
      <c r="C800" s="5" t="s">
        <v>460</v>
      </c>
      <c r="D800" s="32" t="s">
        <v>92</v>
      </c>
      <c r="E800" s="19">
        <f>E801</f>
        <v>680</v>
      </c>
      <c r="F800" s="19">
        <f>F801</f>
        <v>581.1</v>
      </c>
    </row>
    <row r="801" spans="1:6" s="10" customFormat="1" ht="25.5">
      <c r="A801" s="36" t="s">
        <v>457</v>
      </c>
      <c r="B801" s="5" t="s">
        <v>444</v>
      </c>
      <c r="C801" s="5" t="s">
        <v>460</v>
      </c>
      <c r="D801" s="5" t="s">
        <v>459</v>
      </c>
      <c r="E801" s="19">
        <v>680</v>
      </c>
      <c r="F801" s="23">
        <v>581.1</v>
      </c>
    </row>
    <row r="802" spans="1:6" s="10" customFormat="1" ht="25.5">
      <c r="A802" s="35" t="s">
        <v>461</v>
      </c>
      <c r="B802" s="6" t="s">
        <v>444</v>
      </c>
      <c r="C802" s="6" t="s">
        <v>462</v>
      </c>
      <c r="D802" s="6" t="s">
        <v>132</v>
      </c>
      <c r="E802" s="18">
        <f>E803</f>
        <v>11322</v>
      </c>
      <c r="F802" s="18">
        <f>F803</f>
        <v>8499</v>
      </c>
    </row>
    <row r="803" spans="1:6" s="12" customFormat="1" ht="25.5">
      <c r="A803" s="36" t="s">
        <v>93</v>
      </c>
      <c r="B803" s="5" t="s">
        <v>444</v>
      </c>
      <c r="C803" s="5" t="s">
        <v>462</v>
      </c>
      <c r="D803" s="5" t="s">
        <v>92</v>
      </c>
      <c r="E803" s="19">
        <f>E804</f>
        <v>11322</v>
      </c>
      <c r="F803" s="19">
        <f>F804</f>
        <v>8499</v>
      </c>
    </row>
    <row r="804" spans="1:6" s="10" customFormat="1" ht="25.5">
      <c r="A804" s="36" t="s">
        <v>457</v>
      </c>
      <c r="B804" s="5" t="s">
        <v>444</v>
      </c>
      <c r="C804" s="5" t="s">
        <v>462</v>
      </c>
      <c r="D804" s="5" t="s">
        <v>459</v>
      </c>
      <c r="E804" s="19">
        <v>11322</v>
      </c>
      <c r="F804" s="23">
        <v>8499</v>
      </c>
    </row>
    <row r="805" spans="1:6" s="10" customFormat="1" ht="12.75">
      <c r="A805" s="35" t="s">
        <v>119</v>
      </c>
      <c r="B805" s="6" t="s">
        <v>114</v>
      </c>
      <c r="C805" s="6"/>
      <c r="D805" s="6"/>
      <c r="E805" s="18">
        <f>E806+E811</f>
        <v>40.6</v>
      </c>
      <c r="F805" s="18">
        <f>F806+F811</f>
        <v>35.6</v>
      </c>
    </row>
    <row r="806" spans="1:6" s="10" customFormat="1" ht="12.75">
      <c r="A806" s="35" t="s">
        <v>41</v>
      </c>
      <c r="B806" s="6" t="s">
        <v>114</v>
      </c>
      <c r="C806" s="6" t="s">
        <v>38</v>
      </c>
      <c r="D806" s="6"/>
      <c r="E806" s="18">
        <f aca="true" t="shared" si="45" ref="E806:F809">E807</f>
        <v>5</v>
      </c>
      <c r="F806" s="18">
        <f t="shared" si="45"/>
        <v>0</v>
      </c>
    </row>
    <row r="807" spans="1:6" s="10" customFormat="1" ht="25.5">
      <c r="A807" s="35" t="s">
        <v>296</v>
      </c>
      <c r="B807" s="6" t="s">
        <v>114</v>
      </c>
      <c r="C807" s="6" t="s">
        <v>39</v>
      </c>
      <c r="D807" s="6"/>
      <c r="E807" s="18">
        <f t="shared" si="45"/>
        <v>5</v>
      </c>
      <c r="F807" s="18">
        <f t="shared" si="45"/>
        <v>0</v>
      </c>
    </row>
    <row r="808" spans="1:6" s="10" customFormat="1" ht="127.5">
      <c r="A808" s="35" t="s">
        <v>120</v>
      </c>
      <c r="B808" s="6" t="s">
        <v>114</v>
      </c>
      <c r="C808" s="6" t="s">
        <v>115</v>
      </c>
      <c r="D808" s="6"/>
      <c r="E808" s="18">
        <f t="shared" si="45"/>
        <v>5</v>
      </c>
      <c r="F808" s="18">
        <f t="shared" si="45"/>
        <v>0</v>
      </c>
    </row>
    <row r="809" spans="1:6" s="10" customFormat="1" ht="12.75">
      <c r="A809" s="36" t="s">
        <v>117</v>
      </c>
      <c r="B809" s="5" t="s">
        <v>114</v>
      </c>
      <c r="C809" s="5" t="s">
        <v>115</v>
      </c>
      <c r="D809" s="5" t="s">
        <v>106</v>
      </c>
      <c r="E809" s="19">
        <f t="shared" si="45"/>
        <v>5</v>
      </c>
      <c r="F809" s="19">
        <f t="shared" si="45"/>
        <v>0</v>
      </c>
    </row>
    <row r="810" spans="1:6" s="10" customFormat="1" ht="12.75">
      <c r="A810" s="36" t="s">
        <v>696</v>
      </c>
      <c r="B810" s="5" t="s">
        <v>114</v>
      </c>
      <c r="C810" s="5" t="s">
        <v>115</v>
      </c>
      <c r="D810" s="5" t="s">
        <v>692</v>
      </c>
      <c r="E810" s="19">
        <v>5</v>
      </c>
      <c r="F810" s="23"/>
    </row>
    <row r="811" spans="1:6" s="10" customFormat="1" ht="12.75">
      <c r="A811" s="35" t="s">
        <v>674</v>
      </c>
      <c r="B811" s="6" t="s">
        <v>114</v>
      </c>
      <c r="C811" s="6" t="s">
        <v>672</v>
      </c>
      <c r="D811" s="6"/>
      <c r="E811" s="18">
        <f aca="true" t="shared" si="46" ref="E811:F813">E812</f>
        <v>35.6</v>
      </c>
      <c r="F811" s="18">
        <f t="shared" si="46"/>
        <v>35.6</v>
      </c>
    </row>
    <row r="812" spans="1:6" s="10" customFormat="1" ht="114.75">
      <c r="A812" s="35" t="s">
        <v>118</v>
      </c>
      <c r="B812" s="6" t="s">
        <v>114</v>
      </c>
      <c r="C812" s="6" t="s">
        <v>116</v>
      </c>
      <c r="D812" s="6"/>
      <c r="E812" s="18">
        <f t="shared" si="46"/>
        <v>35.6</v>
      </c>
      <c r="F812" s="18">
        <f t="shared" si="46"/>
        <v>35.6</v>
      </c>
    </row>
    <row r="813" spans="1:6" s="10" customFormat="1" ht="12.75">
      <c r="A813" s="36" t="s">
        <v>117</v>
      </c>
      <c r="B813" s="5" t="s">
        <v>114</v>
      </c>
      <c r="C813" s="5" t="s">
        <v>116</v>
      </c>
      <c r="D813" s="5" t="s">
        <v>106</v>
      </c>
      <c r="E813" s="19">
        <f t="shared" si="46"/>
        <v>35.6</v>
      </c>
      <c r="F813" s="19">
        <f t="shared" si="46"/>
        <v>35.6</v>
      </c>
    </row>
    <row r="814" spans="1:6" s="10" customFormat="1" ht="12.75">
      <c r="A814" s="36" t="s">
        <v>696</v>
      </c>
      <c r="B814" s="5" t="s">
        <v>114</v>
      </c>
      <c r="C814" s="5" t="s">
        <v>116</v>
      </c>
      <c r="D814" s="5" t="s">
        <v>692</v>
      </c>
      <c r="E814" s="19">
        <v>35.6</v>
      </c>
      <c r="F814" s="23">
        <v>35.6</v>
      </c>
    </row>
    <row r="815" spans="1:6" s="10" customFormat="1" ht="12.75">
      <c r="A815" s="35" t="s">
        <v>463</v>
      </c>
      <c r="B815" s="6" t="s">
        <v>464</v>
      </c>
      <c r="C815" s="6" t="s">
        <v>132</v>
      </c>
      <c r="D815" s="6" t="s">
        <v>132</v>
      </c>
      <c r="E815" s="18">
        <f>E816+E820+E825</f>
        <v>2329</v>
      </c>
      <c r="F815" s="18">
        <f>F816+F820+F825</f>
        <v>1803.3</v>
      </c>
    </row>
    <row r="816" spans="1:6" s="10" customFormat="1" ht="12.75">
      <c r="A816" s="40" t="s">
        <v>705</v>
      </c>
      <c r="B816" s="6" t="s">
        <v>704</v>
      </c>
      <c r="C816" s="6"/>
      <c r="D816" s="6"/>
      <c r="E816" s="18">
        <f aca="true" t="shared" si="47" ref="E816:F818">E817</f>
        <v>480</v>
      </c>
      <c r="F816" s="18">
        <f t="shared" si="47"/>
        <v>480</v>
      </c>
    </row>
    <row r="817" spans="1:6" s="10" customFormat="1" ht="38.25">
      <c r="A817" s="40" t="s">
        <v>654</v>
      </c>
      <c r="B817" s="6" t="s">
        <v>704</v>
      </c>
      <c r="C817" s="6" t="s">
        <v>652</v>
      </c>
      <c r="D817" s="6"/>
      <c r="E817" s="18">
        <f t="shared" si="47"/>
        <v>480</v>
      </c>
      <c r="F817" s="18">
        <f t="shared" si="47"/>
        <v>480</v>
      </c>
    </row>
    <row r="818" spans="1:6" s="10" customFormat="1" ht="25.5">
      <c r="A818" s="40" t="s">
        <v>655</v>
      </c>
      <c r="B818" s="6" t="s">
        <v>704</v>
      </c>
      <c r="C818" s="6" t="s">
        <v>653</v>
      </c>
      <c r="D818" s="6"/>
      <c r="E818" s="18">
        <f t="shared" si="47"/>
        <v>480</v>
      </c>
      <c r="F818" s="18">
        <f t="shared" si="47"/>
        <v>480</v>
      </c>
    </row>
    <row r="819" spans="1:6" s="12" customFormat="1" ht="25.5">
      <c r="A819" s="34" t="s">
        <v>170</v>
      </c>
      <c r="B819" s="5" t="s">
        <v>704</v>
      </c>
      <c r="C819" s="5" t="s">
        <v>653</v>
      </c>
      <c r="D819" s="5" t="s">
        <v>171</v>
      </c>
      <c r="E819" s="19">
        <v>480</v>
      </c>
      <c r="F819" s="23">
        <v>480</v>
      </c>
    </row>
    <row r="820" spans="1:6" s="10" customFormat="1" ht="12.75">
      <c r="A820" s="35" t="s">
        <v>465</v>
      </c>
      <c r="B820" s="6" t="s">
        <v>466</v>
      </c>
      <c r="C820" s="6" t="s">
        <v>132</v>
      </c>
      <c r="D820" s="6" t="s">
        <v>132</v>
      </c>
      <c r="E820" s="18">
        <f aca="true" t="shared" si="48" ref="E820:F823">E821</f>
        <v>1446.3</v>
      </c>
      <c r="F820" s="18">
        <f t="shared" si="48"/>
        <v>1086.8</v>
      </c>
    </row>
    <row r="821" spans="1:6" s="10" customFormat="1" ht="25.5">
      <c r="A821" s="35" t="s">
        <v>467</v>
      </c>
      <c r="B821" s="6" t="s">
        <v>466</v>
      </c>
      <c r="C821" s="6" t="s">
        <v>468</v>
      </c>
      <c r="D821" s="6" t="s">
        <v>132</v>
      </c>
      <c r="E821" s="18">
        <f t="shared" si="48"/>
        <v>1446.3</v>
      </c>
      <c r="F821" s="18">
        <f t="shared" si="48"/>
        <v>1086.8</v>
      </c>
    </row>
    <row r="822" spans="1:6" s="10" customFormat="1" ht="25.5">
      <c r="A822" s="35" t="s">
        <v>469</v>
      </c>
      <c r="B822" s="6" t="s">
        <v>466</v>
      </c>
      <c r="C822" s="6" t="s">
        <v>470</v>
      </c>
      <c r="D822" s="6" t="s">
        <v>132</v>
      </c>
      <c r="E822" s="18">
        <f t="shared" si="48"/>
        <v>1446.3</v>
      </c>
      <c r="F822" s="18">
        <f t="shared" si="48"/>
        <v>1086.8</v>
      </c>
    </row>
    <row r="823" spans="1:6" s="12" customFormat="1" ht="25.5">
      <c r="A823" s="36" t="s">
        <v>75</v>
      </c>
      <c r="B823" s="5" t="s">
        <v>466</v>
      </c>
      <c r="C823" s="5" t="s">
        <v>470</v>
      </c>
      <c r="D823" s="5" t="s">
        <v>74</v>
      </c>
      <c r="E823" s="19">
        <f t="shared" si="48"/>
        <v>1446.3</v>
      </c>
      <c r="F823" s="19">
        <f t="shared" si="48"/>
        <v>1086.8</v>
      </c>
    </row>
    <row r="824" spans="1:6" s="10" customFormat="1" ht="25.5">
      <c r="A824" s="36" t="s">
        <v>170</v>
      </c>
      <c r="B824" s="5" t="s">
        <v>466</v>
      </c>
      <c r="C824" s="5" t="s">
        <v>470</v>
      </c>
      <c r="D824" s="5" t="s">
        <v>171</v>
      </c>
      <c r="E824" s="19">
        <v>1446.3</v>
      </c>
      <c r="F824" s="23">
        <v>1086.8</v>
      </c>
    </row>
    <row r="825" spans="1:6" s="10" customFormat="1" ht="25.5">
      <c r="A825" s="35" t="s">
        <v>751</v>
      </c>
      <c r="B825" s="6" t="s">
        <v>749</v>
      </c>
      <c r="C825" s="6"/>
      <c r="D825" s="6"/>
      <c r="E825" s="18">
        <f aca="true" t="shared" si="49" ref="E825:F828">E826</f>
        <v>402.7</v>
      </c>
      <c r="F825" s="18">
        <f t="shared" si="49"/>
        <v>236.5</v>
      </c>
    </row>
    <row r="826" spans="1:6" s="10" customFormat="1" ht="12.75">
      <c r="A826" s="35" t="s">
        <v>674</v>
      </c>
      <c r="B826" s="6" t="s">
        <v>749</v>
      </c>
      <c r="C826" s="6" t="s">
        <v>672</v>
      </c>
      <c r="D826" s="6"/>
      <c r="E826" s="18">
        <f t="shared" si="49"/>
        <v>402.7</v>
      </c>
      <c r="F826" s="18">
        <f t="shared" si="49"/>
        <v>236.5</v>
      </c>
    </row>
    <row r="827" spans="1:6" s="10" customFormat="1" ht="51">
      <c r="A827" s="35" t="s">
        <v>752</v>
      </c>
      <c r="B827" s="6" t="s">
        <v>749</v>
      </c>
      <c r="C827" s="6" t="s">
        <v>750</v>
      </c>
      <c r="D827" s="6"/>
      <c r="E827" s="18">
        <f t="shared" si="49"/>
        <v>402.7</v>
      </c>
      <c r="F827" s="18">
        <f t="shared" si="49"/>
        <v>236.5</v>
      </c>
    </row>
    <row r="828" spans="1:6" s="12" customFormat="1" ht="25.5">
      <c r="A828" s="36" t="s">
        <v>75</v>
      </c>
      <c r="B828" s="5" t="s">
        <v>749</v>
      </c>
      <c r="C828" s="5" t="s">
        <v>750</v>
      </c>
      <c r="D828" s="5" t="s">
        <v>74</v>
      </c>
      <c r="E828" s="19">
        <f t="shared" si="49"/>
        <v>402.7</v>
      </c>
      <c r="F828" s="19">
        <f t="shared" si="49"/>
        <v>236.5</v>
      </c>
    </row>
    <row r="829" spans="1:6" s="10" customFormat="1" ht="25.5">
      <c r="A829" s="36" t="s">
        <v>170</v>
      </c>
      <c r="B829" s="5" t="s">
        <v>749</v>
      </c>
      <c r="C829" s="5" t="s">
        <v>750</v>
      </c>
      <c r="D829" s="5" t="s">
        <v>171</v>
      </c>
      <c r="E829" s="19">
        <v>402.7</v>
      </c>
      <c r="F829" s="23">
        <v>236.5</v>
      </c>
    </row>
    <row r="830" spans="1:6" s="10" customFormat="1" ht="12.75">
      <c r="A830" s="35" t="s">
        <v>471</v>
      </c>
      <c r="B830" s="6" t="s">
        <v>472</v>
      </c>
      <c r="C830" s="6" t="s">
        <v>132</v>
      </c>
      <c r="D830" s="6" t="s">
        <v>132</v>
      </c>
      <c r="E830" s="18">
        <f>E831</f>
        <v>400</v>
      </c>
      <c r="F830" s="18">
        <f>F831</f>
        <v>320</v>
      </c>
    </row>
    <row r="831" spans="1:6" s="10" customFormat="1" ht="12.75">
      <c r="A831" s="35" t="s">
        <v>473</v>
      </c>
      <c r="B831" s="6" t="s">
        <v>474</v>
      </c>
      <c r="C831" s="6" t="s">
        <v>132</v>
      </c>
      <c r="D831" s="6" t="s">
        <v>132</v>
      </c>
      <c r="E831" s="18">
        <f>E832</f>
        <v>400</v>
      </c>
      <c r="F831" s="18">
        <f>F832</f>
        <v>320</v>
      </c>
    </row>
    <row r="832" spans="1:6" s="10" customFormat="1" ht="12.75">
      <c r="A832" s="35" t="s">
        <v>475</v>
      </c>
      <c r="B832" s="6" t="s">
        <v>474</v>
      </c>
      <c r="C832" s="6" t="s">
        <v>476</v>
      </c>
      <c r="D832" s="6" t="s">
        <v>132</v>
      </c>
      <c r="E832" s="18">
        <f>E833</f>
        <v>400</v>
      </c>
      <c r="F832" s="18">
        <f>F834</f>
        <v>320</v>
      </c>
    </row>
    <row r="833" spans="1:6" s="12" customFormat="1" ht="12.75">
      <c r="A833" s="36" t="s">
        <v>94</v>
      </c>
      <c r="B833" s="5" t="s">
        <v>474</v>
      </c>
      <c r="C833" s="5" t="s">
        <v>476</v>
      </c>
      <c r="D833" s="5" t="s">
        <v>85</v>
      </c>
      <c r="E833" s="19">
        <f>E834</f>
        <v>400</v>
      </c>
      <c r="F833" s="19">
        <f>F834</f>
        <v>320</v>
      </c>
    </row>
    <row r="834" spans="1:6" s="10" customFormat="1" ht="12.75">
      <c r="A834" s="36" t="s">
        <v>477</v>
      </c>
      <c r="B834" s="5" t="s">
        <v>474</v>
      </c>
      <c r="C834" s="5" t="s">
        <v>476</v>
      </c>
      <c r="D834" s="5" t="s">
        <v>478</v>
      </c>
      <c r="E834" s="19">
        <v>400</v>
      </c>
      <c r="F834" s="23">
        <v>320</v>
      </c>
    </row>
    <row r="835" spans="1:6" s="10" customFormat="1" ht="25.5">
      <c r="A835" s="35" t="s">
        <v>479</v>
      </c>
      <c r="B835" s="6" t="s">
        <v>480</v>
      </c>
      <c r="C835" s="6" t="s">
        <v>132</v>
      </c>
      <c r="D835" s="6" t="s">
        <v>132</v>
      </c>
      <c r="E835" s="18">
        <f aca="true" t="shared" si="50" ref="E835:F838">E836</f>
        <v>130</v>
      </c>
      <c r="F835" s="18">
        <f t="shared" si="50"/>
        <v>107.1</v>
      </c>
    </row>
    <row r="836" spans="1:6" s="10" customFormat="1" ht="25.5">
      <c r="A836" s="35" t="s">
        <v>481</v>
      </c>
      <c r="B836" s="6" t="s">
        <v>482</v>
      </c>
      <c r="C836" s="6" t="s">
        <v>132</v>
      </c>
      <c r="D836" s="6" t="s">
        <v>132</v>
      </c>
      <c r="E836" s="18">
        <f t="shared" si="50"/>
        <v>130</v>
      </c>
      <c r="F836" s="18">
        <f t="shared" si="50"/>
        <v>107.1</v>
      </c>
    </row>
    <row r="837" spans="1:6" s="10" customFormat="1" ht="12.75">
      <c r="A837" s="35" t="s">
        <v>483</v>
      </c>
      <c r="B837" s="6" t="s">
        <v>482</v>
      </c>
      <c r="C837" s="6" t="s">
        <v>484</v>
      </c>
      <c r="D837" s="6" t="s">
        <v>132</v>
      </c>
      <c r="E837" s="18">
        <f t="shared" si="50"/>
        <v>130</v>
      </c>
      <c r="F837" s="18">
        <f t="shared" si="50"/>
        <v>107.1</v>
      </c>
    </row>
    <row r="838" spans="1:6" s="10" customFormat="1" ht="12.75">
      <c r="A838" s="35" t="s">
        <v>485</v>
      </c>
      <c r="B838" s="6" t="s">
        <v>482</v>
      </c>
      <c r="C838" s="6" t="s">
        <v>486</v>
      </c>
      <c r="D838" s="6" t="s">
        <v>132</v>
      </c>
      <c r="E838" s="18">
        <f t="shared" si="50"/>
        <v>130</v>
      </c>
      <c r="F838" s="18">
        <f t="shared" si="50"/>
        <v>107.1</v>
      </c>
    </row>
    <row r="839" spans="1:6" s="10" customFormat="1" ht="12.75">
      <c r="A839" s="36" t="s">
        <v>487</v>
      </c>
      <c r="B839" s="5" t="s">
        <v>482</v>
      </c>
      <c r="C839" s="5" t="s">
        <v>486</v>
      </c>
      <c r="D839" s="5" t="s">
        <v>488</v>
      </c>
      <c r="E839" s="19">
        <v>130</v>
      </c>
      <c r="F839" s="23">
        <v>107.1</v>
      </c>
    </row>
    <row r="840" spans="1:6" s="10" customFormat="1" ht="38.25">
      <c r="A840" s="35" t="s">
        <v>489</v>
      </c>
      <c r="B840" s="6" t="s">
        <v>490</v>
      </c>
      <c r="C840" s="6" t="s">
        <v>132</v>
      </c>
      <c r="D840" s="6" t="s">
        <v>132</v>
      </c>
      <c r="E840" s="18">
        <f>E841+E851+E856</f>
        <v>28165.600000000002</v>
      </c>
      <c r="F840" s="18">
        <f>F841+F851+F856</f>
        <v>10529.5</v>
      </c>
    </row>
    <row r="841" spans="1:6" s="10" customFormat="1" ht="38.25">
      <c r="A841" s="35" t="s">
        <v>491</v>
      </c>
      <c r="B841" s="6" t="s">
        <v>492</v>
      </c>
      <c r="C841" s="6" t="s">
        <v>132</v>
      </c>
      <c r="D841" s="6" t="s">
        <v>132</v>
      </c>
      <c r="E841" s="18">
        <f aca="true" t="shared" si="51" ref="E841:F843">E842</f>
        <v>23425.4</v>
      </c>
      <c r="F841" s="18">
        <f t="shared" si="51"/>
        <v>7599.7</v>
      </c>
    </row>
    <row r="842" spans="1:6" s="10" customFormat="1" ht="12.75">
      <c r="A842" s="35" t="s">
        <v>493</v>
      </c>
      <c r="B842" s="6" t="s">
        <v>492</v>
      </c>
      <c r="C842" s="6" t="s">
        <v>494</v>
      </c>
      <c r="D842" s="6" t="s">
        <v>132</v>
      </c>
      <c r="E842" s="18">
        <f t="shared" si="51"/>
        <v>23425.4</v>
      </c>
      <c r="F842" s="18">
        <f t="shared" si="51"/>
        <v>7599.7</v>
      </c>
    </row>
    <row r="843" spans="1:6" s="10" customFormat="1" ht="12.75">
      <c r="A843" s="35" t="s">
        <v>493</v>
      </c>
      <c r="B843" s="6" t="s">
        <v>492</v>
      </c>
      <c r="C843" s="6" t="s">
        <v>495</v>
      </c>
      <c r="D843" s="6" t="s">
        <v>132</v>
      </c>
      <c r="E843" s="18">
        <f t="shared" si="51"/>
        <v>23425.4</v>
      </c>
      <c r="F843" s="18">
        <f t="shared" si="51"/>
        <v>7599.7</v>
      </c>
    </row>
    <row r="844" spans="1:6" s="10" customFormat="1" ht="38.25">
      <c r="A844" s="35" t="s">
        <v>496</v>
      </c>
      <c r="B844" s="6" t="s">
        <v>492</v>
      </c>
      <c r="C844" s="6" t="s">
        <v>497</v>
      </c>
      <c r="D844" s="6" t="s">
        <v>132</v>
      </c>
      <c r="E844" s="18">
        <f>E845+E848</f>
        <v>23425.4</v>
      </c>
      <c r="F844" s="18">
        <f>F845+F848</f>
        <v>7599.7</v>
      </c>
    </row>
    <row r="845" spans="1:6" s="30" customFormat="1" ht="51">
      <c r="A845" s="35" t="s">
        <v>64</v>
      </c>
      <c r="B845" s="29" t="s">
        <v>492</v>
      </c>
      <c r="C845" s="29" t="s">
        <v>498</v>
      </c>
      <c r="D845" s="29"/>
      <c r="E845" s="18">
        <f>E846</f>
        <v>1815</v>
      </c>
      <c r="F845" s="18">
        <f>F847</f>
        <v>1368</v>
      </c>
    </row>
    <row r="846" spans="1:6" s="46" customFormat="1" ht="12.75">
      <c r="A846" s="36" t="s">
        <v>711</v>
      </c>
      <c r="B846" s="32" t="s">
        <v>492</v>
      </c>
      <c r="C846" s="32" t="s">
        <v>498</v>
      </c>
      <c r="D846" s="32" t="s">
        <v>95</v>
      </c>
      <c r="E846" s="19">
        <f>E847</f>
        <v>1815</v>
      </c>
      <c r="F846" s="19">
        <f>F847</f>
        <v>1368</v>
      </c>
    </row>
    <row r="847" spans="1:6" s="30" customFormat="1" ht="25.5">
      <c r="A847" s="36" t="s">
        <v>45</v>
      </c>
      <c r="B847" s="32" t="s">
        <v>492</v>
      </c>
      <c r="C847" s="32" t="s">
        <v>498</v>
      </c>
      <c r="D847" s="32" t="s">
        <v>499</v>
      </c>
      <c r="E847" s="19">
        <v>1815</v>
      </c>
      <c r="F847" s="33">
        <v>1368</v>
      </c>
    </row>
    <row r="848" spans="1:6" s="30" customFormat="1" ht="38.25">
      <c r="A848" s="35" t="s">
        <v>65</v>
      </c>
      <c r="B848" s="29" t="s">
        <v>492</v>
      </c>
      <c r="C848" s="29" t="s">
        <v>500</v>
      </c>
      <c r="D848" s="29"/>
      <c r="E848" s="18">
        <f>E849</f>
        <v>21610.4</v>
      </c>
      <c r="F848" s="18">
        <f>F850</f>
        <v>6231.7</v>
      </c>
    </row>
    <row r="849" spans="1:6" s="46" customFormat="1" ht="12.75">
      <c r="A849" s="36" t="s">
        <v>711</v>
      </c>
      <c r="B849" s="5" t="s">
        <v>492</v>
      </c>
      <c r="C849" s="5" t="s">
        <v>500</v>
      </c>
      <c r="D849" s="32" t="s">
        <v>95</v>
      </c>
      <c r="E849" s="19">
        <f>E850</f>
        <v>21610.4</v>
      </c>
      <c r="F849" s="19">
        <f>F850</f>
        <v>6231.7</v>
      </c>
    </row>
    <row r="850" spans="1:6" s="10" customFormat="1" ht="25.5">
      <c r="A850" s="36" t="s">
        <v>45</v>
      </c>
      <c r="B850" s="5" t="s">
        <v>492</v>
      </c>
      <c r="C850" s="5" t="s">
        <v>500</v>
      </c>
      <c r="D850" s="5" t="s">
        <v>499</v>
      </c>
      <c r="E850" s="19">
        <v>21610.4</v>
      </c>
      <c r="F850" s="23">
        <v>6231.7</v>
      </c>
    </row>
    <row r="851" spans="1:6" s="10" customFormat="1" ht="12.75">
      <c r="A851" s="40" t="s">
        <v>710</v>
      </c>
      <c r="B851" s="6" t="s">
        <v>706</v>
      </c>
      <c r="C851" s="6"/>
      <c r="D851" s="6"/>
      <c r="E851" s="18">
        <f aca="true" t="shared" si="52" ref="E851:F854">E852</f>
        <v>4664</v>
      </c>
      <c r="F851" s="18">
        <f t="shared" si="52"/>
        <v>2906.6</v>
      </c>
    </row>
    <row r="852" spans="1:6" s="10" customFormat="1" ht="12.75">
      <c r="A852" s="40" t="s">
        <v>711</v>
      </c>
      <c r="B852" s="6" t="s">
        <v>706</v>
      </c>
      <c r="C852" s="6" t="s">
        <v>707</v>
      </c>
      <c r="D852" s="6"/>
      <c r="E852" s="18">
        <f t="shared" si="52"/>
        <v>4664</v>
      </c>
      <c r="F852" s="18">
        <f t="shared" si="52"/>
        <v>2906.6</v>
      </c>
    </row>
    <row r="853" spans="1:6" s="10" customFormat="1" ht="25.5">
      <c r="A853" s="40" t="s">
        <v>712</v>
      </c>
      <c r="B853" s="6" t="s">
        <v>706</v>
      </c>
      <c r="C853" s="6" t="s">
        <v>708</v>
      </c>
      <c r="D853" s="6"/>
      <c r="E853" s="18">
        <f t="shared" si="52"/>
        <v>4664</v>
      </c>
      <c r="F853" s="18">
        <f t="shared" si="52"/>
        <v>2906.6</v>
      </c>
    </row>
    <row r="854" spans="1:6" s="12" customFormat="1" ht="12.75">
      <c r="A854" s="36" t="s">
        <v>711</v>
      </c>
      <c r="B854" s="5" t="s">
        <v>706</v>
      </c>
      <c r="C854" s="5" t="s">
        <v>708</v>
      </c>
      <c r="D854" s="5" t="s">
        <v>95</v>
      </c>
      <c r="E854" s="19">
        <f t="shared" si="52"/>
        <v>4664</v>
      </c>
      <c r="F854" s="19">
        <f t="shared" si="52"/>
        <v>2906.6</v>
      </c>
    </row>
    <row r="855" spans="1:6" s="10" customFormat="1" ht="51">
      <c r="A855" s="34" t="s">
        <v>713</v>
      </c>
      <c r="B855" s="5" t="s">
        <v>706</v>
      </c>
      <c r="C855" s="5" t="s">
        <v>708</v>
      </c>
      <c r="D855" s="5" t="s">
        <v>709</v>
      </c>
      <c r="E855" s="19">
        <v>4664</v>
      </c>
      <c r="F855" s="24">
        <v>2906.6</v>
      </c>
    </row>
    <row r="856" spans="1:6" s="10" customFormat="1" ht="25.5">
      <c r="A856" s="35" t="s">
        <v>501</v>
      </c>
      <c r="B856" s="6" t="s">
        <v>502</v>
      </c>
      <c r="C856" s="6" t="s">
        <v>132</v>
      </c>
      <c r="D856" s="6" t="s">
        <v>132</v>
      </c>
      <c r="E856" s="18">
        <f aca="true" t="shared" si="53" ref="E856:F858">E857</f>
        <v>76.2</v>
      </c>
      <c r="F856" s="18">
        <f t="shared" si="53"/>
        <v>23.2</v>
      </c>
    </row>
    <row r="857" spans="1:6" s="10" customFormat="1" ht="25.5">
      <c r="A857" s="35" t="s">
        <v>174</v>
      </c>
      <c r="B857" s="6" t="s">
        <v>502</v>
      </c>
      <c r="C857" s="6" t="s">
        <v>175</v>
      </c>
      <c r="D857" s="6" t="s">
        <v>132</v>
      </c>
      <c r="E857" s="18">
        <f t="shared" si="53"/>
        <v>76.2</v>
      </c>
      <c r="F857" s="18">
        <f t="shared" si="53"/>
        <v>23.2</v>
      </c>
    </row>
    <row r="858" spans="1:6" s="10" customFormat="1" ht="12.75">
      <c r="A858" s="35" t="s">
        <v>176</v>
      </c>
      <c r="B858" s="6" t="s">
        <v>502</v>
      </c>
      <c r="C858" s="6" t="s">
        <v>177</v>
      </c>
      <c r="D858" s="6" t="s">
        <v>132</v>
      </c>
      <c r="E858" s="18">
        <f t="shared" si="53"/>
        <v>76.2</v>
      </c>
      <c r="F858" s="18">
        <f t="shared" si="53"/>
        <v>23.2</v>
      </c>
    </row>
    <row r="859" spans="1:6" s="10" customFormat="1" ht="51">
      <c r="A859" s="35" t="s">
        <v>178</v>
      </c>
      <c r="B859" s="6" t="s">
        <v>502</v>
      </c>
      <c r="C859" s="6" t="s">
        <v>179</v>
      </c>
      <c r="D859" s="6" t="s">
        <v>132</v>
      </c>
      <c r="E859" s="18">
        <f>E860</f>
        <v>76.2</v>
      </c>
      <c r="F859" s="18">
        <f>F860</f>
        <v>23.2</v>
      </c>
    </row>
    <row r="860" spans="1:6" s="12" customFormat="1" ht="12.75">
      <c r="A860" s="36" t="s">
        <v>89</v>
      </c>
      <c r="B860" s="5" t="s">
        <v>502</v>
      </c>
      <c r="C860" s="5" t="s">
        <v>179</v>
      </c>
      <c r="D860" s="5" t="s">
        <v>88</v>
      </c>
      <c r="E860" s="19">
        <f>E861</f>
        <v>76.2</v>
      </c>
      <c r="F860" s="19">
        <f>F861</f>
        <v>23.2</v>
      </c>
    </row>
    <row r="861" spans="1:6" s="10" customFormat="1" ht="51">
      <c r="A861" s="36" t="s">
        <v>503</v>
      </c>
      <c r="B861" s="5" t="s">
        <v>502</v>
      </c>
      <c r="C861" s="5" t="s">
        <v>179</v>
      </c>
      <c r="D861" s="5" t="s">
        <v>504</v>
      </c>
      <c r="E861" s="19">
        <v>76.2</v>
      </c>
      <c r="F861" s="23">
        <v>23.2</v>
      </c>
    </row>
    <row r="862" spans="1:6" s="11" customFormat="1" ht="12.75">
      <c r="A862" s="47" t="s">
        <v>139</v>
      </c>
      <c r="B862" s="47"/>
      <c r="C862" s="47"/>
      <c r="D862" s="47"/>
      <c r="E862" s="20">
        <f>E11+E159+E164+E226+E273+E344+E548+E618+E714+E815+E830+E835+E840</f>
        <v>2227812.5999999996</v>
      </c>
      <c r="F862" s="20">
        <f>F11+F159+F164+F226+F273+F344+F548+F618+F714+F815+F830+F835+F840</f>
        <v>1866124.5999999999</v>
      </c>
    </row>
  </sheetData>
  <sheetProtection/>
  <autoFilter ref="A10:F862"/>
  <mergeCells count="3">
    <mergeCell ref="A862:D862"/>
    <mergeCell ref="A7:F7"/>
    <mergeCell ref="A8:F8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O41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Лист1!#REF!</f>
        <v>#REF!</v>
      </c>
    </row>
    <row r="5" ht="12.75">
      <c r="B5" s="2">
        <v>1.05</v>
      </c>
    </row>
    <row r="6" ht="12.75">
      <c r="B6" s="2" t="s">
        <v>151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153</v>
      </c>
      <c r="B15" s="2">
        <v>1260</v>
      </c>
    </row>
    <row r="16" spans="1:2" ht="12.75">
      <c r="A16" s="2">
        <v>1</v>
      </c>
      <c r="B16" s="1" t="s">
        <v>127</v>
      </c>
    </row>
    <row r="17" ht="12.75">
      <c r="B17" s="1" t="s">
        <v>152</v>
      </c>
    </row>
    <row r="18" spans="1:15" ht="12.75">
      <c r="A18" s="2" t="e">
        <f>Лист1!#REF!</f>
        <v>#REF!</v>
      </c>
      <c r="B18" s="1" t="s">
        <v>126</v>
      </c>
      <c r="D18"/>
      <c r="E18"/>
      <c r="F18"/>
      <c r="G18"/>
      <c r="H18"/>
      <c r="I18"/>
      <c r="J18"/>
      <c r="L18"/>
      <c r="M18"/>
      <c r="N18"/>
      <c r="O18"/>
    </row>
    <row r="19" spans="1:10" ht="12.75">
      <c r="A19" s="2" t="e">
        <f>Лист1!#REF!</f>
        <v>#REF!</v>
      </c>
      <c r="B19" s="2" t="s">
        <v>125</v>
      </c>
      <c r="C19" s="2">
        <v>2</v>
      </c>
      <c r="D19" s="1" t="s">
        <v>128</v>
      </c>
      <c r="E19" s="1" t="s">
        <v>146</v>
      </c>
      <c r="F19" s="1" t="s">
        <v>148</v>
      </c>
      <c r="G19" s="1" t="s">
        <v>150</v>
      </c>
      <c r="H19" s="1" t="s">
        <v>129</v>
      </c>
      <c r="I19" s="1" t="s">
        <v>140</v>
      </c>
      <c r="J19" s="1" t="s">
        <v>141</v>
      </c>
    </row>
    <row r="20" spans="3:15" ht="12.75">
      <c r="C20" s="1">
        <v>0.0156823992729187</v>
      </c>
      <c r="D20" s="1" t="s">
        <v>128</v>
      </c>
      <c r="E20" s="1" t="s">
        <v>146</v>
      </c>
      <c r="F20" s="1" t="s">
        <v>148</v>
      </c>
      <c r="G20" s="1" t="s">
        <v>150</v>
      </c>
      <c r="H20" s="1" t="s">
        <v>142</v>
      </c>
      <c r="I20" s="1" t="s">
        <v>143</v>
      </c>
      <c r="J20" s="1" t="s">
        <v>144</v>
      </c>
      <c r="K20" s="1" t="s">
        <v>130</v>
      </c>
      <c r="L20" s="1" t="s">
        <v>145</v>
      </c>
      <c r="M20" s="1" t="s">
        <v>147</v>
      </c>
      <c r="N20" s="1" t="s">
        <v>149</v>
      </c>
      <c r="O20" s="1" t="s">
        <v>131</v>
      </c>
    </row>
    <row r="21" spans="3:10" s="2" customFormat="1" ht="12.75">
      <c r="C21" s="2" t="e">
        <f>_XLL.OFFICECOMCLIENT.APPLICATION.RANGELINK(C22:C23,D21:K21)</f>
        <v>#NAME?</v>
      </c>
      <c r="D21" s="2" t="str">
        <f>_XLL.OFFICECOMCLIENT.APPLICATION.COLUMNLINK(Лист1!A:A)</f>
        <v>Column 1, 11289963</v>
      </c>
      <c r="E21" s="2" t="str">
        <f>_XLL.OFFICECOMCLIENT.APPLICATION.COLUMNLINK(Лист1!B:B)</f>
        <v>Column 2, 11289963</v>
      </c>
      <c r="F21" s="2" t="e">
        <f>_XLL.OFFICECOMCLIENT.APPLICATION.COLUMNLINK(Лист1!C:C)</f>
        <v>#NAME?</v>
      </c>
      <c r="G21" s="2" t="str">
        <f>_XLL.OFFICECOMCLIENT.APPLICATION.COLUMNLINK(Лист1!D:D)</f>
        <v>Column 4, 11289885</v>
      </c>
      <c r="H21" s="2" t="e">
        <f>_XLL.OFFICECOMCLIENT.APPLICATION.COLUMNLINK(Лист1!E:E)</f>
        <v>#NAME?</v>
      </c>
      <c r="I21" s="2" t="e">
        <f>_XLL.OFFICECOMCLIENT.APPLICATION.COLUMNLINK(Лист1!#REF!)</f>
        <v>#VALUE!</v>
      </c>
      <c r="J21" s="2" t="e">
        <f>_XLL.OFFICECOMCLIENT.APPLICATION.COLUMNLINK(Лист1!#REF!)</f>
        <v>#VALUE!</v>
      </c>
    </row>
    <row r="22" spans="3:15" ht="12.75">
      <c r="C22" s="2" t="e">
        <f>_XLL.OFFICECOMCLIENT.APPLICATION.ROWLINK(Лист1!#REF!)</f>
        <v>#VALUE!</v>
      </c>
      <c r="K22" s="1">
        <v>1</v>
      </c>
      <c r="L22" s="1" t="s">
        <v>133</v>
      </c>
      <c r="M22" s="1" t="s">
        <v>132</v>
      </c>
      <c r="N22" s="1" t="s">
        <v>132</v>
      </c>
      <c r="O22" s="1" t="s">
        <v>132</v>
      </c>
    </row>
    <row r="23" spans="3:14" ht="12.75">
      <c r="C23" s="2" t="str">
        <f>_XLL.OFFICECOMCLIENT.APPLICATION.ROWLINK(Лист1!$11:$11)</f>
        <v>Row 11, 11289885</v>
      </c>
      <c r="K23" s="1">
        <v>2</v>
      </c>
      <c r="L23" s="1" t="s">
        <v>505</v>
      </c>
      <c r="M23" s="1" t="s">
        <v>132</v>
      </c>
      <c r="N23" s="1" t="s">
        <v>132</v>
      </c>
    </row>
    <row r="24" spans="3:14" ht="12.75">
      <c r="C24" s="2" t="str">
        <f>_XLL.OFFICECOMCLIENT.APPLICATION.ROWLINK(Лист1!$12:$12)</f>
        <v>Row 12, 11289917</v>
      </c>
      <c r="K24" s="1">
        <v>3</v>
      </c>
      <c r="L24" s="1" t="s">
        <v>157</v>
      </c>
      <c r="M24" s="1" t="s">
        <v>132</v>
      </c>
      <c r="N24" s="1" t="s">
        <v>132</v>
      </c>
    </row>
    <row r="25" spans="3:14" ht="12.75">
      <c r="C25" s="2" t="str">
        <f>_XLL.OFFICECOMCLIENT.APPLICATION.ROWLINK(Лист1!$13:$13)</f>
        <v>Row 13, 11289839</v>
      </c>
      <c r="K25" s="1">
        <v>4</v>
      </c>
      <c r="L25" s="1" t="s">
        <v>157</v>
      </c>
      <c r="M25" s="1" t="s">
        <v>506</v>
      </c>
      <c r="N25" s="1" t="s">
        <v>132</v>
      </c>
    </row>
    <row r="26" spans="3:14" ht="12.75">
      <c r="C26" s="2" t="str">
        <f>_XLL.OFFICECOMCLIENT.APPLICATION.ROWLINK(Лист1!$14:$14)</f>
        <v>Row 14, 11289870</v>
      </c>
      <c r="K26" s="1">
        <v>5</v>
      </c>
      <c r="L26" s="1" t="s">
        <v>157</v>
      </c>
      <c r="M26" s="1" t="s">
        <v>507</v>
      </c>
      <c r="N26" s="1" t="s">
        <v>132</v>
      </c>
    </row>
    <row r="27" spans="3:14" ht="12.75">
      <c r="C27" s="2" t="str">
        <f>_XLL.OFFICECOMCLIENT.APPLICATION.ROWLINK(Лист1!$16:$16)</f>
        <v>Row 16, 11289901</v>
      </c>
      <c r="K27" s="1">
        <v>6</v>
      </c>
      <c r="L27" s="1" t="s">
        <v>157</v>
      </c>
      <c r="M27" s="1" t="s">
        <v>507</v>
      </c>
      <c r="N27" s="1" t="s">
        <v>163</v>
      </c>
    </row>
    <row r="28" spans="3:14" ht="12.75">
      <c r="C28" s="2" t="str">
        <f>_XLL.OFFICECOMCLIENT.APPLICATION.ROWLINK(Лист1!$17:$17)</f>
        <v>Row 17, 11289917</v>
      </c>
      <c r="K28" s="1">
        <v>7</v>
      </c>
      <c r="L28" s="1" t="s">
        <v>165</v>
      </c>
      <c r="M28" s="1" t="s">
        <v>132</v>
      </c>
      <c r="N28" s="1" t="s">
        <v>132</v>
      </c>
    </row>
    <row r="29" spans="3:14" ht="12.75">
      <c r="C29" s="2" t="str">
        <f>_XLL.OFFICECOMCLIENT.APPLICATION.ROWLINK(Лист1!$18:$18)</f>
        <v>Row 18, 11289839</v>
      </c>
      <c r="K29" s="1">
        <v>8</v>
      </c>
      <c r="L29" s="1" t="s">
        <v>165</v>
      </c>
      <c r="M29" s="1" t="s">
        <v>506</v>
      </c>
      <c r="N29" s="1" t="s">
        <v>132</v>
      </c>
    </row>
    <row r="30" spans="3:14" ht="12.75">
      <c r="C30" s="2" t="str">
        <f>_XLL.OFFICECOMCLIENT.APPLICATION.ROWLINK(Лист1!$19:$19)</f>
        <v>Row 19, 11289870</v>
      </c>
      <c r="K30" s="1">
        <v>9</v>
      </c>
      <c r="L30" s="1" t="s">
        <v>165</v>
      </c>
      <c r="M30" s="1" t="s">
        <v>508</v>
      </c>
      <c r="N30" s="1" t="s">
        <v>132</v>
      </c>
    </row>
    <row r="31" spans="3:14" ht="12.75">
      <c r="C31" s="2" t="str">
        <f>_XLL.OFFICECOMCLIENT.APPLICATION.ROWLINK(Лист1!$21:$21)</f>
        <v>Row 21, 11289901</v>
      </c>
      <c r="K31" s="1">
        <v>10</v>
      </c>
      <c r="L31" s="1" t="s">
        <v>165</v>
      </c>
      <c r="M31" s="1" t="s">
        <v>508</v>
      </c>
      <c r="N31" s="1" t="s">
        <v>163</v>
      </c>
    </row>
    <row r="32" spans="3:14" ht="12.75">
      <c r="C32" s="2" t="str">
        <f>_XLL.OFFICECOMCLIENT.APPLICATION.ROWLINK(Лист1!$24:$24)</f>
        <v>Row 24, 11289917</v>
      </c>
      <c r="K32" s="1">
        <v>11</v>
      </c>
      <c r="L32" s="1" t="s">
        <v>165</v>
      </c>
      <c r="M32" s="1" t="s">
        <v>508</v>
      </c>
      <c r="N32" s="1" t="s">
        <v>169</v>
      </c>
    </row>
    <row r="33" spans="3:14" ht="12.75">
      <c r="C33" s="2" t="str">
        <f>_XLL.OFFICECOMCLIENT.APPLICATION.ROWLINK(Лист1!$25:$25)</f>
        <v>Row 25, 11289839</v>
      </c>
      <c r="K33" s="1">
        <v>12</v>
      </c>
      <c r="L33" s="1" t="s">
        <v>165</v>
      </c>
      <c r="M33" s="1" t="s">
        <v>508</v>
      </c>
      <c r="N33" s="1" t="s">
        <v>171</v>
      </c>
    </row>
    <row r="34" spans="3:14" ht="12.75">
      <c r="C34" s="2" t="str">
        <f>_XLL.OFFICECOMCLIENT.APPLICATION.ROWLINK(Лист1!$27:$27)</f>
        <v>Row 27, 11289870</v>
      </c>
      <c r="K34" s="1">
        <v>13</v>
      </c>
      <c r="L34" s="1" t="s">
        <v>165</v>
      </c>
      <c r="M34" s="1" t="s">
        <v>508</v>
      </c>
      <c r="N34" s="1" t="s">
        <v>173</v>
      </c>
    </row>
    <row r="35" spans="3:14" ht="12.75">
      <c r="C35" s="2" t="str">
        <f>_XLL.OFFICECOMCLIENT.APPLICATION.ROWLINK(Лист1!$28:$28)</f>
        <v>Row 28, 11289901</v>
      </c>
      <c r="K35" s="1">
        <v>14</v>
      </c>
      <c r="L35" s="1" t="s">
        <v>165</v>
      </c>
      <c r="M35" s="1" t="s">
        <v>509</v>
      </c>
      <c r="N35" s="1" t="s">
        <v>132</v>
      </c>
    </row>
    <row r="36" spans="3:14" ht="12.75">
      <c r="C36" s="2" t="str">
        <f>_XLL.OFFICECOMCLIENT.APPLICATION.ROWLINK(Лист1!$29:$29)</f>
        <v>Row 29, 11289917</v>
      </c>
      <c r="K36" s="1">
        <v>15</v>
      </c>
      <c r="L36" s="1" t="s">
        <v>165</v>
      </c>
      <c r="M36" s="1" t="s">
        <v>510</v>
      </c>
      <c r="N36" s="1" t="s">
        <v>132</v>
      </c>
    </row>
    <row r="37" spans="3:14" ht="12.75">
      <c r="C37" s="2" t="str">
        <f>_XLL.OFFICECOMCLIENT.APPLICATION.ROWLINK(Лист1!$30:$30)</f>
        <v>Row 30, 11289839</v>
      </c>
      <c r="K37" s="1">
        <v>16</v>
      </c>
      <c r="L37" s="1" t="s">
        <v>165</v>
      </c>
      <c r="M37" s="1" t="s">
        <v>511</v>
      </c>
      <c r="N37" s="1" t="s">
        <v>132</v>
      </c>
    </row>
    <row r="38" spans="3:14" ht="12.75">
      <c r="C38" s="2" t="str">
        <f>_XLL.OFFICECOMCLIENT.APPLICATION.ROWLINK(Лист1!$32:$32)</f>
        <v>Row 32, 11289870</v>
      </c>
      <c r="K38" s="1">
        <v>17</v>
      </c>
      <c r="L38" s="1" t="s">
        <v>165</v>
      </c>
      <c r="M38" s="1" t="s">
        <v>511</v>
      </c>
      <c r="N38" s="1" t="s">
        <v>181</v>
      </c>
    </row>
    <row r="39" spans="3:14" ht="12.75">
      <c r="C39" s="2" t="str">
        <f>_XLL.OFFICECOMCLIENT.APPLICATION.ROWLINK(Лист1!$33:$33)</f>
        <v>Row 33, 11289901</v>
      </c>
      <c r="K39" s="1">
        <v>18</v>
      </c>
      <c r="L39" s="1" t="s">
        <v>183</v>
      </c>
      <c r="M39" s="1" t="s">
        <v>132</v>
      </c>
      <c r="N39" s="1" t="s">
        <v>132</v>
      </c>
    </row>
    <row r="40" spans="3:14" ht="12.75">
      <c r="C40" s="2" t="str">
        <f>_XLL.OFFICECOMCLIENT.APPLICATION.ROWLINK(Лист1!$34:$34)</f>
        <v>Row 34, 11289917</v>
      </c>
      <c r="K40" s="1">
        <v>19</v>
      </c>
      <c r="L40" s="1" t="s">
        <v>183</v>
      </c>
      <c r="M40" s="1" t="s">
        <v>506</v>
      </c>
      <c r="N40" s="1" t="s">
        <v>132</v>
      </c>
    </row>
    <row r="41" spans="3:14" ht="12.75">
      <c r="C41" s="2" t="str">
        <f>_XLL.OFFICECOMCLIENT.APPLICATION.ROWLINK(Лист1!$35:$35)</f>
        <v>Row 35, 11289839</v>
      </c>
      <c r="K41" s="1">
        <v>20</v>
      </c>
      <c r="L41" s="1" t="s">
        <v>183</v>
      </c>
      <c r="M41" s="1" t="s">
        <v>508</v>
      </c>
      <c r="N41" s="1" t="s">
        <v>132</v>
      </c>
    </row>
    <row r="42" spans="3:14" ht="12.75">
      <c r="C42" s="2" t="str">
        <f>_XLL.OFFICECOMCLIENT.APPLICATION.ROWLINK(Лист1!$36:$36)</f>
        <v>Row 36, 11289870</v>
      </c>
      <c r="K42" s="1">
        <v>21</v>
      </c>
      <c r="L42" s="1" t="s">
        <v>183</v>
      </c>
      <c r="M42" s="1" t="s">
        <v>512</v>
      </c>
      <c r="N42" s="1" t="s">
        <v>132</v>
      </c>
    </row>
    <row r="43" spans="3:14" ht="12.75">
      <c r="C43" s="2" t="str">
        <f>_XLL.OFFICECOMCLIENT.APPLICATION.ROWLINK(Лист1!$38:$38)</f>
        <v>Row 38, 11289901</v>
      </c>
      <c r="K43" s="1">
        <v>22</v>
      </c>
      <c r="L43" s="1" t="s">
        <v>183</v>
      </c>
      <c r="M43" s="1" t="s">
        <v>512</v>
      </c>
      <c r="N43" s="1" t="s">
        <v>163</v>
      </c>
    </row>
    <row r="44" spans="3:14" ht="12.75">
      <c r="C44" s="2" t="str">
        <f>_XLL.OFFICECOMCLIENT.APPLICATION.ROWLINK(Лист1!$39:$39)</f>
        <v>Row 39, 11289917</v>
      </c>
      <c r="K44" s="1">
        <v>23</v>
      </c>
      <c r="L44" s="1" t="s">
        <v>183</v>
      </c>
      <c r="M44" s="1" t="s">
        <v>512</v>
      </c>
      <c r="N44" s="1" t="s">
        <v>187</v>
      </c>
    </row>
    <row r="45" spans="3:14" ht="12.75">
      <c r="C45" s="2" t="str">
        <f>_XLL.OFFICECOMCLIENT.APPLICATION.ROWLINK(Лист1!$41:$41)</f>
        <v>Row 41, 11289839</v>
      </c>
      <c r="K45" s="1">
        <v>24</v>
      </c>
      <c r="L45" s="1" t="s">
        <v>183</v>
      </c>
      <c r="M45" s="1" t="s">
        <v>512</v>
      </c>
      <c r="N45" s="1" t="s">
        <v>169</v>
      </c>
    </row>
    <row r="46" spans="3:14" ht="12.75">
      <c r="C46" s="2" t="str">
        <f>_XLL.OFFICECOMCLIENT.APPLICATION.ROWLINK(Лист1!$42:$42)</f>
        <v>Row 42, 11289870</v>
      </c>
      <c r="K46" s="1">
        <v>25</v>
      </c>
      <c r="L46" s="1" t="s">
        <v>183</v>
      </c>
      <c r="M46" s="1" t="s">
        <v>512</v>
      </c>
      <c r="N46" s="1" t="s">
        <v>171</v>
      </c>
    </row>
    <row r="47" spans="3:14" ht="12.75">
      <c r="C47" s="2" t="str">
        <f>_XLL.OFFICECOMCLIENT.APPLICATION.ROWLINK(Лист1!$46:$46)</f>
        <v>Row 46, 11289901</v>
      </c>
      <c r="K47" s="1">
        <v>26</v>
      </c>
      <c r="L47" s="1" t="s">
        <v>183</v>
      </c>
      <c r="M47" s="1" t="s">
        <v>512</v>
      </c>
      <c r="N47" s="1" t="s">
        <v>173</v>
      </c>
    </row>
    <row r="48" spans="3:14" ht="12.75">
      <c r="C48" s="2" t="str">
        <f>_XLL.OFFICECOMCLIENT.APPLICATION.ROWLINK(Лист1!$50:$50)</f>
        <v>Row 50, 11289917</v>
      </c>
      <c r="K48" s="1">
        <v>27</v>
      </c>
      <c r="L48" s="1" t="s">
        <v>183</v>
      </c>
      <c r="M48" s="1" t="s">
        <v>513</v>
      </c>
      <c r="N48" s="1" t="s">
        <v>132</v>
      </c>
    </row>
    <row r="49" spans="3:14" ht="12.75">
      <c r="C49" s="2" t="str">
        <f>_XLL.OFFICECOMCLIENT.APPLICATION.ROWLINK(Лист1!$52:$52)</f>
        <v>Row 52, 11289839</v>
      </c>
      <c r="K49" s="1">
        <v>28</v>
      </c>
      <c r="L49" s="1" t="s">
        <v>183</v>
      </c>
      <c r="M49" s="1" t="s">
        <v>513</v>
      </c>
      <c r="N49" s="1" t="s">
        <v>163</v>
      </c>
    </row>
    <row r="50" spans="3:14" ht="12.75">
      <c r="C50" s="2" t="str">
        <f>_XLL.OFFICECOMCLIENT.APPLICATION.ROWLINK(Лист1!$53:$53)</f>
        <v>Row 53, 11289870</v>
      </c>
      <c r="K50" s="1">
        <v>29</v>
      </c>
      <c r="L50" s="1" t="s">
        <v>183</v>
      </c>
      <c r="M50" s="1" t="s">
        <v>509</v>
      </c>
      <c r="N50" s="1" t="s">
        <v>132</v>
      </c>
    </row>
    <row r="51" spans="3:14" ht="12.75">
      <c r="C51" s="2" t="str">
        <f>_XLL.OFFICECOMCLIENT.APPLICATION.ROWLINK(Лист1!$54:$54)</f>
        <v>Row 54, 11289901</v>
      </c>
      <c r="K51" s="1">
        <v>30</v>
      </c>
      <c r="L51" s="1" t="s">
        <v>183</v>
      </c>
      <c r="M51" s="1" t="s">
        <v>510</v>
      </c>
      <c r="N51" s="1" t="s">
        <v>132</v>
      </c>
    </row>
    <row r="52" spans="3:14" ht="12.75">
      <c r="C52" s="2" t="str">
        <f>_XLL.OFFICECOMCLIENT.APPLICATION.ROWLINK(Лист1!$55:$55)</f>
        <v>Row 55, 11289932</v>
      </c>
      <c r="K52" s="1">
        <v>31</v>
      </c>
      <c r="L52" s="1" t="s">
        <v>183</v>
      </c>
      <c r="M52" s="1" t="s">
        <v>511</v>
      </c>
      <c r="N52" s="1" t="s">
        <v>132</v>
      </c>
    </row>
    <row r="53" spans="3:14" ht="12.75">
      <c r="C53" s="2" t="str">
        <f>_XLL.OFFICECOMCLIENT.APPLICATION.ROWLINK(Лист1!$57:$57)</f>
        <v>Row 57, 11289839</v>
      </c>
      <c r="K53" s="1">
        <v>32</v>
      </c>
      <c r="L53" s="1" t="s">
        <v>183</v>
      </c>
      <c r="M53" s="1" t="s">
        <v>511</v>
      </c>
      <c r="N53" s="1" t="s">
        <v>181</v>
      </c>
    </row>
    <row r="54" spans="3:14" ht="12.75">
      <c r="C54" s="2" t="str">
        <f>_XLL.OFFICECOMCLIENT.APPLICATION.ROWLINK(Лист1!$62:$62)</f>
        <v>Row 62, 11289870</v>
      </c>
      <c r="K54" s="1">
        <v>33</v>
      </c>
      <c r="L54" s="1" t="s">
        <v>183</v>
      </c>
      <c r="M54" s="1" t="s">
        <v>514</v>
      </c>
      <c r="N54" s="1" t="s">
        <v>132</v>
      </c>
    </row>
    <row r="55" spans="3:14" ht="12.75">
      <c r="C55" s="2" t="str">
        <f>_XLL.OFFICECOMCLIENT.APPLICATION.ROWLINK(Лист1!$63:$63)</f>
        <v>Row 63, 11289901</v>
      </c>
      <c r="K55" s="1">
        <v>34</v>
      </c>
      <c r="L55" s="1" t="s">
        <v>183</v>
      </c>
      <c r="M55" s="1" t="s">
        <v>515</v>
      </c>
      <c r="N55" s="1" t="s">
        <v>132</v>
      </c>
    </row>
    <row r="56" spans="3:14" ht="12.75">
      <c r="C56" s="2" t="str">
        <f>_XLL.OFFICECOMCLIENT.APPLICATION.ROWLINK(Лист1!$64:$64)</f>
        <v>Row 64, 11289932</v>
      </c>
      <c r="K56" s="1">
        <v>35</v>
      </c>
      <c r="L56" s="1" t="s">
        <v>183</v>
      </c>
      <c r="M56" s="1" t="s">
        <v>516</v>
      </c>
      <c r="N56" s="1" t="s">
        <v>132</v>
      </c>
    </row>
    <row r="57" spans="3:14" ht="12.75">
      <c r="C57" s="2" t="str">
        <f>_XLL.OFFICECOMCLIENT.APPLICATION.ROWLINK(Лист1!$66:$66)</f>
        <v>Row 66, 11289839</v>
      </c>
      <c r="K57" s="1">
        <v>36</v>
      </c>
      <c r="L57" s="1" t="s">
        <v>183</v>
      </c>
      <c r="M57" s="1" t="s">
        <v>516</v>
      </c>
      <c r="N57" s="1" t="s">
        <v>163</v>
      </c>
    </row>
    <row r="58" spans="3:14" ht="12.75">
      <c r="C58" s="2" t="str">
        <f>_XLL.OFFICECOMCLIENT.APPLICATION.ROWLINK(Лист1!$69:$69)</f>
        <v>Row 69, 11289870</v>
      </c>
      <c r="K58" s="1">
        <v>37</v>
      </c>
      <c r="L58" s="1" t="s">
        <v>183</v>
      </c>
      <c r="M58" s="1" t="s">
        <v>516</v>
      </c>
      <c r="N58" s="1" t="s">
        <v>171</v>
      </c>
    </row>
    <row r="59" spans="3:14" ht="12.75">
      <c r="C59" s="2" t="str">
        <f>_XLL.OFFICECOMCLIENT.APPLICATION.ROWLINK(Лист1!$70:$70)</f>
        <v>Row 70, 11289901</v>
      </c>
      <c r="K59" s="1">
        <v>38</v>
      </c>
      <c r="L59" s="1" t="s">
        <v>183</v>
      </c>
      <c r="M59" s="1" t="s">
        <v>517</v>
      </c>
      <c r="N59" s="1" t="s">
        <v>132</v>
      </c>
    </row>
    <row r="60" spans="3:14" ht="12.75">
      <c r="C60" s="2" t="str">
        <f>_XLL.OFFICECOMCLIENT.APPLICATION.ROWLINK(Лист1!$72:$72)</f>
        <v>Row 72, 11289932</v>
      </c>
      <c r="K60" s="1">
        <v>39</v>
      </c>
      <c r="L60" s="1" t="s">
        <v>183</v>
      </c>
      <c r="M60" s="1" t="s">
        <v>517</v>
      </c>
      <c r="N60" s="1" t="s">
        <v>163</v>
      </c>
    </row>
    <row r="61" spans="3:14" ht="12.75">
      <c r="C61" s="2" t="str">
        <f>_XLL.OFFICECOMCLIENT.APPLICATION.ROWLINK(Лист1!$73:$73)</f>
        <v>Row 73, 11289839</v>
      </c>
      <c r="K61" s="1">
        <v>40</v>
      </c>
      <c r="L61" s="1" t="s">
        <v>183</v>
      </c>
      <c r="M61" s="1" t="s">
        <v>517</v>
      </c>
      <c r="N61" s="1" t="s">
        <v>187</v>
      </c>
    </row>
    <row r="62" spans="3:14" ht="12.75">
      <c r="C62" s="2" t="str">
        <f>_XLL.OFFICECOMCLIENT.APPLICATION.ROWLINK(Лист1!$75:$75)</f>
        <v>Row 75, 11289870</v>
      </c>
      <c r="K62" s="1">
        <v>41</v>
      </c>
      <c r="L62" s="1" t="s">
        <v>183</v>
      </c>
      <c r="M62" s="1" t="s">
        <v>517</v>
      </c>
      <c r="N62" s="1" t="s">
        <v>169</v>
      </c>
    </row>
    <row r="63" spans="3:14" ht="12.75">
      <c r="C63" s="2" t="str">
        <f>_XLL.OFFICECOMCLIENT.APPLICATION.ROWLINK(Лист1!$76:$76)</f>
        <v>Row 76, 11289901</v>
      </c>
      <c r="K63" s="1">
        <v>42</v>
      </c>
      <c r="L63" s="1" t="s">
        <v>183</v>
      </c>
      <c r="M63" s="1" t="s">
        <v>517</v>
      </c>
      <c r="N63" s="1" t="s">
        <v>171</v>
      </c>
    </row>
    <row r="64" spans="3:14" ht="12.75">
      <c r="C64" s="2" t="str">
        <f>_XLL.OFFICECOMCLIENT.APPLICATION.ROWLINK(Лист1!$77:$77)</f>
        <v>Row 77, 11289932</v>
      </c>
      <c r="K64" s="1">
        <v>43</v>
      </c>
      <c r="L64" s="1" t="s">
        <v>183</v>
      </c>
      <c r="M64" s="1" t="s">
        <v>518</v>
      </c>
      <c r="N64" s="1" t="s">
        <v>132</v>
      </c>
    </row>
    <row r="65" spans="3:14" ht="12.75">
      <c r="C65" s="2" t="str">
        <f>_XLL.OFFICECOMCLIENT.APPLICATION.ROWLINK(Лист1!$79:$79)</f>
        <v>Row 79, 11289839</v>
      </c>
      <c r="K65" s="1">
        <v>44</v>
      </c>
      <c r="L65" s="1" t="s">
        <v>183</v>
      </c>
      <c r="M65" s="1" t="s">
        <v>518</v>
      </c>
      <c r="N65" s="1" t="s">
        <v>163</v>
      </c>
    </row>
    <row r="66" spans="3:14" ht="12.75">
      <c r="C66" s="2" t="str">
        <f>_XLL.OFFICECOMCLIENT.APPLICATION.ROWLINK(Лист1!$80:$80)</f>
        <v>Row 80, 11289870</v>
      </c>
      <c r="K66" s="1">
        <v>45</v>
      </c>
      <c r="L66" s="1" t="s">
        <v>183</v>
      </c>
      <c r="M66" s="1" t="s">
        <v>518</v>
      </c>
      <c r="N66" s="1" t="s">
        <v>187</v>
      </c>
    </row>
    <row r="67" spans="3:14" ht="12.75">
      <c r="C67" s="2" t="str">
        <f>_XLL.OFFICECOMCLIENT.APPLICATION.ROWLINK(Лист1!$82:$82)</f>
        <v>Row 82, 11289901</v>
      </c>
      <c r="K67" s="1">
        <v>46</v>
      </c>
      <c r="L67" s="1" t="s">
        <v>183</v>
      </c>
      <c r="M67" s="1" t="s">
        <v>518</v>
      </c>
      <c r="N67" s="1" t="s">
        <v>169</v>
      </c>
    </row>
    <row r="68" spans="3:14" ht="12.75">
      <c r="C68" s="2" t="str">
        <f>_XLL.OFFICECOMCLIENT.APPLICATION.ROWLINK(Лист1!$83:$83)</f>
        <v>Row 83, 11289932</v>
      </c>
      <c r="K68" s="1">
        <v>47</v>
      </c>
      <c r="L68" s="1" t="s">
        <v>183</v>
      </c>
      <c r="M68" s="1" t="s">
        <v>518</v>
      </c>
      <c r="N68" s="1" t="s">
        <v>171</v>
      </c>
    </row>
    <row r="69" spans="3:14" ht="12.75">
      <c r="C69" s="2" t="str">
        <f>_XLL.OFFICECOMCLIENT.APPLICATION.ROWLINK(Лист1!$84:$84)</f>
        <v>Row 84, 11289839</v>
      </c>
      <c r="K69" s="1">
        <v>48</v>
      </c>
      <c r="L69" s="1" t="s">
        <v>183</v>
      </c>
      <c r="M69" s="1" t="s">
        <v>519</v>
      </c>
      <c r="N69" s="1" t="s">
        <v>132</v>
      </c>
    </row>
    <row r="70" spans="3:14" ht="12.75">
      <c r="C70" s="2" t="str">
        <f>_XLL.OFFICECOMCLIENT.APPLICATION.ROWLINK(Лист1!$86:$86)</f>
        <v>Row 86, 11289870</v>
      </c>
      <c r="K70" s="1">
        <v>49</v>
      </c>
      <c r="L70" s="1" t="s">
        <v>183</v>
      </c>
      <c r="M70" s="1" t="s">
        <v>519</v>
      </c>
      <c r="N70" s="1" t="s">
        <v>163</v>
      </c>
    </row>
    <row r="71" spans="3:14" ht="12.75">
      <c r="C71" s="2" t="str">
        <f>_XLL.OFFICECOMCLIENT.APPLICATION.ROWLINK(Лист1!$88:$88)</f>
        <v>Row 88, 11289901</v>
      </c>
      <c r="K71" s="1">
        <v>50</v>
      </c>
      <c r="L71" s="1" t="s">
        <v>183</v>
      </c>
      <c r="M71" s="1" t="s">
        <v>519</v>
      </c>
      <c r="N71" s="1" t="s">
        <v>169</v>
      </c>
    </row>
    <row r="72" spans="3:14" ht="12.75">
      <c r="C72" s="2" t="str">
        <f>_XLL.OFFICECOMCLIENT.APPLICATION.ROWLINK(Лист1!$89:$89)</f>
        <v>Row 89, 11289932</v>
      </c>
      <c r="K72" s="1">
        <v>51</v>
      </c>
      <c r="L72" s="1" t="s">
        <v>183</v>
      </c>
      <c r="M72" s="1" t="s">
        <v>519</v>
      </c>
      <c r="N72" s="1" t="s">
        <v>171</v>
      </c>
    </row>
    <row r="73" spans="3:14" ht="12.75">
      <c r="C73" s="2" t="str">
        <f>_XLL.OFFICECOMCLIENT.APPLICATION.ROWLINK(Лист1!$90:$90)</f>
        <v>Row 90, 11289839</v>
      </c>
      <c r="K73" s="1">
        <v>52</v>
      </c>
      <c r="L73" s="1" t="s">
        <v>183</v>
      </c>
      <c r="M73" s="1" t="s">
        <v>520</v>
      </c>
      <c r="N73" s="1" t="s">
        <v>132</v>
      </c>
    </row>
    <row r="74" spans="3:14" ht="12.75">
      <c r="C74" s="2" t="str">
        <f>_XLL.OFFICECOMCLIENT.APPLICATION.ROWLINK(Лист1!$92:$92)</f>
        <v>Row 92, 11289870</v>
      </c>
      <c r="K74" s="1">
        <v>53</v>
      </c>
      <c r="L74" s="1" t="s">
        <v>183</v>
      </c>
      <c r="M74" s="1" t="s">
        <v>520</v>
      </c>
      <c r="N74" s="1" t="s">
        <v>163</v>
      </c>
    </row>
    <row r="75" spans="3:14" ht="12.75">
      <c r="C75" s="2" t="str">
        <f>_XLL.OFFICECOMCLIENT.APPLICATION.ROWLINK(Лист1!$95:$95)</f>
        <v>Row 95, 11289901</v>
      </c>
      <c r="K75" s="1">
        <v>54</v>
      </c>
      <c r="L75" s="1" t="s">
        <v>183</v>
      </c>
      <c r="M75" s="1" t="s">
        <v>520</v>
      </c>
      <c r="N75" s="1" t="s">
        <v>171</v>
      </c>
    </row>
    <row r="76" spans="3:14" ht="12.75">
      <c r="C76" s="2" t="str">
        <f>_XLL.OFFICECOMCLIENT.APPLICATION.ROWLINK(Лист1!$96:$96)</f>
        <v>Row 96, 11289932</v>
      </c>
      <c r="K76" s="1">
        <v>55</v>
      </c>
      <c r="L76" s="1" t="s">
        <v>183</v>
      </c>
      <c r="M76" s="1" t="s">
        <v>521</v>
      </c>
      <c r="N76" s="1" t="s">
        <v>132</v>
      </c>
    </row>
    <row r="77" spans="3:14" ht="12.75">
      <c r="C77" s="2" t="str">
        <f>_XLL.OFFICECOMCLIENT.APPLICATION.ROWLINK(Лист1!$98:$98)</f>
        <v>Row 98, 11289839</v>
      </c>
      <c r="K77" s="1">
        <v>56</v>
      </c>
      <c r="L77" s="1" t="s">
        <v>183</v>
      </c>
      <c r="M77" s="1" t="s">
        <v>521</v>
      </c>
      <c r="N77" s="1" t="s">
        <v>163</v>
      </c>
    </row>
    <row r="78" spans="3:14" ht="12.75">
      <c r="C78" s="2" t="str">
        <f>_XLL.OFFICECOMCLIENT.APPLICATION.ROWLINK(Лист1!$99:$99)</f>
        <v>Row 99, 11289870</v>
      </c>
      <c r="K78" s="1">
        <v>57</v>
      </c>
      <c r="L78" s="1" t="s">
        <v>183</v>
      </c>
      <c r="M78" s="1" t="s">
        <v>521</v>
      </c>
      <c r="N78" s="1" t="s">
        <v>187</v>
      </c>
    </row>
    <row r="79" spans="3:14" ht="12.75">
      <c r="C79" s="2" t="str">
        <f>_XLL.OFFICECOMCLIENT.APPLICATION.ROWLINK(Лист1!$101:$101)</f>
        <v>Row 101, 11289901</v>
      </c>
      <c r="K79" s="1">
        <v>58</v>
      </c>
      <c r="L79" s="1" t="s">
        <v>183</v>
      </c>
      <c r="M79" s="1" t="s">
        <v>521</v>
      </c>
      <c r="N79" s="1" t="s">
        <v>169</v>
      </c>
    </row>
    <row r="80" spans="3:14" ht="12.75">
      <c r="C80" s="2" t="str">
        <f>_XLL.OFFICECOMCLIENT.APPLICATION.ROWLINK(Лист1!$102:$102)</f>
        <v>Row 102, 11289932</v>
      </c>
      <c r="K80" s="1">
        <v>59</v>
      </c>
      <c r="L80" s="1" t="s">
        <v>183</v>
      </c>
      <c r="M80" s="1" t="s">
        <v>521</v>
      </c>
      <c r="N80" s="1" t="s">
        <v>171</v>
      </c>
    </row>
    <row r="81" spans="3:14" ht="12.75">
      <c r="C81" s="2" t="str">
        <f>_XLL.OFFICECOMCLIENT.APPLICATION.ROWLINK(Лист1!$103:$103)</f>
        <v>Row 103, 11289839</v>
      </c>
      <c r="K81" s="1">
        <v>60</v>
      </c>
      <c r="L81" s="1" t="s">
        <v>183</v>
      </c>
      <c r="M81" s="1" t="s">
        <v>522</v>
      </c>
      <c r="N81" s="1" t="s">
        <v>132</v>
      </c>
    </row>
    <row r="82" spans="3:14" ht="12.75">
      <c r="C82" s="2" t="str">
        <f>_XLL.OFFICECOMCLIENT.APPLICATION.ROWLINK(Лист1!$105:$105)</f>
        <v>Row 105, 11289870</v>
      </c>
      <c r="K82" s="1">
        <v>61</v>
      </c>
      <c r="L82" s="1" t="s">
        <v>183</v>
      </c>
      <c r="M82" s="1" t="s">
        <v>522</v>
      </c>
      <c r="N82" s="1" t="s">
        <v>163</v>
      </c>
    </row>
    <row r="83" spans="3:14" ht="12.75">
      <c r="C83" s="2" t="str">
        <f>_XLL.OFFICECOMCLIENT.APPLICATION.ROWLINK(Лист1!$107:$107)</f>
        <v>Row 107, 11289901</v>
      </c>
      <c r="K83" s="1">
        <v>62</v>
      </c>
      <c r="L83" s="1" t="s">
        <v>183</v>
      </c>
      <c r="M83" s="1" t="s">
        <v>522</v>
      </c>
      <c r="N83" s="1" t="s">
        <v>171</v>
      </c>
    </row>
    <row r="84" spans="3:14" ht="12.75">
      <c r="C84" s="2" t="str">
        <f>_XLL.OFFICECOMCLIENT.APPLICATION.ROWLINK(Лист1!$113:$113)</f>
        <v>Row 113, 11289932</v>
      </c>
      <c r="K84" s="1">
        <v>63</v>
      </c>
      <c r="L84" s="1" t="s">
        <v>209</v>
      </c>
      <c r="M84" s="1" t="s">
        <v>132</v>
      </c>
      <c r="N84" s="1" t="s">
        <v>132</v>
      </c>
    </row>
    <row r="85" spans="3:14" ht="12.75">
      <c r="C85" s="2" t="str">
        <f>_XLL.OFFICECOMCLIENT.APPLICATION.ROWLINK(Лист1!$114:$114)</f>
        <v>Row 114, 11289839</v>
      </c>
      <c r="K85" s="1">
        <v>64</v>
      </c>
      <c r="L85" s="1" t="s">
        <v>209</v>
      </c>
      <c r="M85" s="1" t="s">
        <v>506</v>
      </c>
      <c r="N85" s="1" t="s">
        <v>132</v>
      </c>
    </row>
    <row r="86" spans="3:14" ht="12.75">
      <c r="C86" s="2" t="str">
        <f>_XLL.OFFICECOMCLIENT.APPLICATION.ROWLINK(Лист1!$115:$115)</f>
        <v>Row 115, 11289870</v>
      </c>
      <c r="K86" s="1">
        <v>65</v>
      </c>
      <c r="L86" s="1" t="s">
        <v>209</v>
      </c>
      <c r="M86" s="1" t="s">
        <v>508</v>
      </c>
      <c r="N86" s="1" t="s">
        <v>132</v>
      </c>
    </row>
    <row r="87" spans="3:14" ht="12.75">
      <c r="C87" s="2" t="str">
        <f>_XLL.OFFICECOMCLIENT.APPLICATION.ROWLINK(Лист1!$116:$116)</f>
        <v>Row 116, 11289901</v>
      </c>
      <c r="K87" s="1">
        <v>66</v>
      </c>
      <c r="L87" s="1" t="s">
        <v>209</v>
      </c>
      <c r="M87" s="1" t="s">
        <v>512</v>
      </c>
      <c r="N87" s="1" t="s">
        <v>132</v>
      </c>
    </row>
    <row r="88" spans="3:14" ht="12.75">
      <c r="C88" s="2" t="str">
        <f>_XLL.OFFICECOMCLIENT.APPLICATION.ROWLINK(Лист1!$118:$118)</f>
        <v>Row 118, 11289932</v>
      </c>
      <c r="K88" s="1">
        <v>67</v>
      </c>
      <c r="L88" s="1" t="s">
        <v>209</v>
      </c>
      <c r="M88" s="1" t="s">
        <v>512</v>
      </c>
      <c r="N88" s="1" t="s">
        <v>163</v>
      </c>
    </row>
    <row r="89" spans="3:14" ht="12.75">
      <c r="C89" s="2" t="str">
        <f>_XLL.OFFICECOMCLIENT.APPLICATION.ROWLINK(Лист1!$120:$120)</f>
        <v>Row 120, 11289839</v>
      </c>
      <c r="K89" s="1">
        <v>68</v>
      </c>
      <c r="L89" s="1" t="s">
        <v>209</v>
      </c>
      <c r="M89" s="1" t="s">
        <v>512</v>
      </c>
      <c r="N89" s="1" t="s">
        <v>169</v>
      </c>
    </row>
    <row r="90" spans="3:14" ht="12.75">
      <c r="C90" s="2" t="str">
        <f>_XLL.OFFICECOMCLIENT.APPLICATION.ROWLINK(Лист1!$121:$121)</f>
        <v>Row 121, 11289870</v>
      </c>
      <c r="K90" s="1">
        <v>69</v>
      </c>
      <c r="L90" s="1" t="s">
        <v>209</v>
      </c>
      <c r="M90" s="1" t="s">
        <v>512</v>
      </c>
      <c r="N90" s="1" t="s">
        <v>171</v>
      </c>
    </row>
    <row r="91" spans="3:14" ht="12.75">
      <c r="C91" s="2" t="str">
        <f>_XLL.OFFICECOMCLIENT.APPLICATION.ROWLINK(Лист1!$123:$123)</f>
        <v>Row 123, 11289901</v>
      </c>
      <c r="K91" s="1">
        <v>70</v>
      </c>
      <c r="L91" s="1" t="s">
        <v>209</v>
      </c>
      <c r="M91" s="1" t="s">
        <v>512</v>
      </c>
      <c r="N91" s="1" t="s">
        <v>173</v>
      </c>
    </row>
    <row r="92" spans="3:14" ht="12.75">
      <c r="C92" s="2" t="str">
        <f>_XLL.OFFICECOMCLIENT.APPLICATION.ROWLINK(Лист1!$124:$124)</f>
        <v>Row 124, 11289932</v>
      </c>
      <c r="K92" s="1">
        <v>71</v>
      </c>
      <c r="L92" s="1" t="s">
        <v>209</v>
      </c>
      <c r="M92" s="1" t="s">
        <v>523</v>
      </c>
      <c r="N92" s="1" t="s">
        <v>132</v>
      </c>
    </row>
    <row r="93" spans="3:14" ht="12.75">
      <c r="C93" s="2" t="str">
        <f>_XLL.OFFICECOMCLIENT.APPLICATION.ROWLINK(Лист1!$128:$128)</f>
        <v>Row 128, 11289839</v>
      </c>
      <c r="K93" s="1">
        <v>72</v>
      </c>
      <c r="L93" s="1" t="s">
        <v>209</v>
      </c>
      <c r="M93" s="1" t="s">
        <v>523</v>
      </c>
      <c r="N93" s="1" t="s">
        <v>181</v>
      </c>
    </row>
    <row r="94" spans="3:14" ht="12.75">
      <c r="C94" s="2" t="str">
        <f>_XLL.OFFICECOMCLIENT.APPLICATION.ROWLINK(Лист1!$129:$129)</f>
        <v>Row 129, 11289870</v>
      </c>
      <c r="K94" s="1">
        <v>73</v>
      </c>
      <c r="L94" s="1" t="s">
        <v>209</v>
      </c>
      <c r="M94" s="1" t="s">
        <v>514</v>
      </c>
      <c r="N94" s="1" t="s">
        <v>132</v>
      </c>
    </row>
    <row r="95" spans="3:14" ht="12.75">
      <c r="C95" s="2" t="str">
        <f>_XLL.OFFICECOMCLIENT.APPLICATION.ROWLINK(Лист1!$130:$130)</f>
        <v>Row 130, 11289901</v>
      </c>
      <c r="K95" s="1">
        <v>74</v>
      </c>
      <c r="L95" s="1" t="s">
        <v>209</v>
      </c>
      <c r="M95" s="1" t="s">
        <v>515</v>
      </c>
      <c r="N95" s="1" t="s">
        <v>132</v>
      </c>
    </row>
    <row r="96" spans="3:14" ht="12.75">
      <c r="C96" s="2" t="str">
        <f>_XLL.OFFICECOMCLIENT.APPLICATION.ROWLINK(Лист1!$131:$131)</f>
        <v>Row 131, 11289932</v>
      </c>
      <c r="K96" s="1">
        <v>75</v>
      </c>
      <c r="L96" s="1" t="s">
        <v>209</v>
      </c>
      <c r="M96" s="1" t="s">
        <v>524</v>
      </c>
      <c r="N96" s="1" t="s">
        <v>132</v>
      </c>
    </row>
    <row r="97" spans="3:14" ht="12.75">
      <c r="C97" s="2" t="str">
        <f>_XLL.OFFICECOMCLIENT.APPLICATION.ROWLINK(Лист1!$133:$133)</f>
        <v>Row 133, 11289839</v>
      </c>
      <c r="K97" s="1">
        <v>76</v>
      </c>
      <c r="L97" s="1" t="s">
        <v>209</v>
      </c>
      <c r="M97" s="1" t="s">
        <v>524</v>
      </c>
      <c r="N97" s="1" t="s">
        <v>171</v>
      </c>
    </row>
    <row r="98" spans="3:14" ht="12.75">
      <c r="C98" s="2" t="str">
        <f>_XLL.OFFICECOMCLIENT.APPLICATION.ROWLINK(Лист1!$134:$134)</f>
        <v>Row 134, 11289870</v>
      </c>
      <c r="K98" s="1">
        <v>77</v>
      </c>
      <c r="L98" s="1" t="s">
        <v>213</v>
      </c>
      <c r="M98" s="1" t="s">
        <v>132</v>
      </c>
      <c r="N98" s="1" t="s">
        <v>132</v>
      </c>
    </row>
    <row r="99" spans="3:14" ht="12.75">
      <c r="C99" s="2" t="str">
        <f>_XLL.OFFICECOMCLIENT.APPLICATION.ROWLINK(Лист1!$135:$135)</f>
        <v>Row 135, 11289901</v>
      </c>
      <c r="K99" s="1">
        <v>78</v>
      </c>
      <c r="L99" s="1" t="s">
        <v>213</v>
      </c>
      <c r="M99" s="1" t="s">
        <v>525</v>
      </c>
      <c r="N99" s="1" t="s">
        <v>132</v>
      </c>
    </row>
    <row r="100" spans="3:14" ht="12.75">
      <c r="C100" s="2" t="str">
        <f>_XLL.OFFICECOMCLIENT.APPLICATION.ROWLINK(Лист1!$136:$136)</f>
        <v>Row 136, 11289932</v>
      </c>
      <c r="K100" s="1">
        <v>79</v>
      </c>
      <c r="L100" s="1" t="s">
        <v>213</v>
      </c>
      <c r="M100" s="1" t="s">
        <v>526</v>
      </c>
      <c r="N100" s="1" t="s">
        <v>132</v>
      </c>
    </row>
    <row r="101" spans="3:14" ht="12.75">
      <c r="C101" s="2" t="str">
        <f>_XLL.OFFICECOMCLIENT.APPLICATION.ROWLINK(Лист1!$137:$137)</f>
        <v>Row 137, 11289839</v>
      </c>
      <c r="K101" s="1">
        <v>80</v>
      </c>
      <c r="L101" s="1" t="s">
        <v>213</v>
      </c>
      <c r="M101" s="1" t="s">
        <v>526</v>
      </c>
      <c r="N101" s="1" t="s">
        <v>527</v>
      </c>
    </row>
    <row r="102" spans="3:14" ht="12.75">
      <c r="C102" s="2" t="str">
        <f>_XLL.OFFICECOMCLIENT.APPLICATION.ROWLINK(Лист1!$138:$138)</f>
        <v>Row 138, 11289870</v>
      </c>
      <c r="K102" s="1">
        <v>81</v>
      </c>
      <c r="L102" s="1" t="s">
        <v>220</v>
      </c>
      <c r="M102" s="1" t="s">
        <v>132</v>
      </c>
      <c r="N102" s="1" t="s">
        <v>132</v>
      </c>
    </row>
    <row r="103" spans="3:14" ht="12.75">
      <c r="C103" s="2" t="str">
        <f>_XLL.OFFICECOMCLIENT.APPLICATION.ROWLINK(Лист1!$139:$139)</f>
        <v>Row 139, 11289901</v>
      </c>
      <c r="K103" s="1">
        <v>82</v>
      </c>
      <c r="L103" s="1" t="s">
        <v>220</v>
      </c>
      <c r="M103" s="1" t="s">
        <v>528</v>
      </c>
      <c r="N103" s="1" t="s">
        <v>132</v>
      </c>
    </row>
    <row r="104" spans="3:14" ht="12.75">
      <c r="C104" s="2" t="str">
        <f>_XLL.OFFICECOMCLIENT.APPLICATION.ROWLINK(Лист1!$140:$140)</f>
        <v>Row 140, 11289932</v>
      </c>
      <c r="K104" s="1">
        <v>83</v>
      </c>
      <c r="L104" s="1" t="s">
        <v>220</v>
      </c>
      <c r="M104" s="1" t="s">
        <v>529</v>
      </c>
      <c r="N104" s="1" t="s">
        <v>132</v>
      </c>
    </row>
    <row r="105" spans="3:14" ht="12.75">
      <c r="C105" s="2" t="str">
        <f>_XLL.OFFICECOMCLIENT.APPLICATION.ROWLINK(Лист1!$142:$142)</f>
        <v>Row 142, 11289839</v>
      </c>
      <c r="K105" s="1">
        <v>84</v>
      </c>
      <c r="L105" s="1" t="s">
        <v>220</v>
      </c>
      <c r="M105" s="1" t="s">
        <v>529</v>
      </c>
      <c r="N105" s="1" t="s">
        <v>163</v>
      </c>
    </row>
    <row r="106" spans="3:14" ht="12.75">
      <c r="C106" s="2" t="str">
        <f>_XLL.OFFICECOMCLIENT.APPLICATION.ROWLINK(Лист1!$144:$144)</f>
        <v>Row 144, 11289870</v>
      </c>
      <c r="K106" s="1">
        <v>85</v>
      </c>
      <c r="L106" s="1" t="s">
        <v>220</v>
      </c>
      <c r="M106" s="1" t="s">
        <v>529</v>
      </c>
      <c r="N106" s="1" t="s">
        <v>169</v>
      </c>
    </row>
    <row r="107" spans="3:14" ht="12.75">
      <c r="C107" s="2" t="str">
        <f>_XLL.OFFICECOMCLIENT.APPLICATION.ROWLINK(Лист1!$145:$145)</f>
        <v>Row 145, 11289901</v>
      </c>
      <c r="K107" s="1">
        <v>86</v>
      </c>
      <c r="L107" s="1" t="s">
        <v>220</v>
      </c>
      <c r="M107" s="1" t="s">
        <v>529</v>
      </c>
      <c r="N107" s="1" t="s">
        <v>171</v>
      </c>
    </row>
    <row r="108" spans="3:14" ht="12.75">
      <c r="C108" s="2" t="str">
        <f>_XLL.OFFICECOMCLIENT.APPLICATION.ROWLINK(Лист1!$146:$146)</f>
        <v>Row 146, 11289932</v>
      </c>
      <c r="K108" s="1">
        <v>87</v>
      </c>
      <c r="L108" s="1" t="s">
        <v>220</v>
      </c>
      <c r="M108" s="1" t="s">
        <v>509</v>
      </c>
      <c r="N108" s="1" t="s">
        <v>132</v>
      </c>
    </row>
    <row r="109" spans="3:14" ht="12.75">
      <c r="C109" s="2" t="str">
        <f>_XLL.OFFICECOMCLIENT.APPLICATION.ROWLINK(Лист1!$147:$147)</f>
        <v>Row 147, 11289839</v>
      </c>
      <c r="K109" s="1">
        <v>88</v>
      </c>
      <c r="L109" s="1" t="s">
        <v>220</v>
      </c>
      <c r="M109" s="1" t="s">
        <v>510</v>
      </c>
      <c r="N109" s="1" t="s">
        <v>132</v>
      </c>
    </row>
    <row r="110" spans="3:14" ht="12.75">
      <c r="C110" s="2" t="str">
        <f>_XLL.OFFICECOMCLIENT.APPLICATION.ROWLINK(Лист1!$151:$151)</f>
        <v>Row 151, 11289870</v>
      </c>
      <c r="K110" s="1">
        <v>89</v>
      </c>
      <c r="L110" s="1" t="s">
        <v>220</v>
      </c>
      <c r="M110" s="1" t="s">
        <v>530</v>
      </c>
      <c r="N110" s="1" t="s">
        <v>132</v>
      </c>
    </row>
    <row r="111" spans="3:14" ht="12.75">
      <c r="C111" s="2" t="str">
        <f>_XLL.OFFICECOMCLIENT.APPLICATION.ROWLINK(Лист1!$153:$153)</f>
        <v>Row 153, 11289901</v>
      </c>
      <c r="K111" s="1">
        <v>90</v>
      </c>
      <c r="L111" s="1" t="s">
        <v>220</v>
      </c>
      <c r="M111" s="1" t="s">
        <v>530</v>
      </c>
      <c r="N111" s="1" t="s">
        <v>171</v>
      </c>
    </row>
    <row r="112" spans="3:14" ht="12.75">
      <c r="C112" s="2" t="str">
        <f>_XLL.OFFICECOMCLIENT.APPLICATION.ROWLINK(Лист1!$156:$156)</f>
        <v>Row 156, 11289932</v>
      </c>
      <c r="K112" s="1">
        <v>91</v>
      </c>
      <c r="L112" s="1" t="s">
        <v>220</v>
      </c>
      <c r="M112" s="1" t="s">
        <v>531</v>
      </c>
      <c r="N112" s="1" t="s">
        <v>132</v>
      </c>
    </row>
    <row r="113" spans="3:14" ht="12.75">
      <c r="C113" s="2" t="str">
        <f>_XLL.OFFICECOMCLIENT.APPLICATION.ROWLINK(Лист1!$158:$158)</f>
        <v>Row 158, 11289839</v>
      </c>
      <c r="K113" s="1">
        <v>92</v>
      </c>
      <c r="L113" s="1" t="s">
        <v>220</v>
      </c>
      <c r="M113" s="1" t="s">
        <v>531</v>
      </c>
      <c r="N113" s="1" t="s">
        <v>230</v>
      </c>
    </row>
    <row r="114" spans="3:14" ht="12.75">
      <c r="C114" s="2" t="str">
        <f>_XLL.OFFICECOMCLIENT.APPLICATION.ROWLINK(Лист1!$159:$159)</f>
        <v>Row 159, 11289870</v>
      </c>
      <c r="K114" s="1">
        <v>93</v>
      </c>
      <c r="L114" s="1" t="s">
        <v>532</v>
      </c>
      <c r="M114" s="1" t="s">
        <v>132</v>
      </c>
      <c r="N114" s="1" t="s">
        <v>132</v>
      </c>
    </row>
    <row r="115" spans="3:14" ht="12.75">
      <c r="C115" s="2" t="str">
        <f>_XLL.OFFICECOMCLIENT.APPLICATION.ROWLINK(Лист1!$160:$160)</f>
        <v>Row 160, 11289901</v>
      </c>
      <c r="K115" s="1">
        <v>94</v>
      </c>
      <c r="L115" s="1" t="s">
        <v>234</v>
      </c>
      <c r="M115" s="1" t="s">
        <v>132</v>
      </c>
      <c r="N115" s="1" t="s">
        <v>132</v>
      </c>
    </row>
    <row r="116" spans="3:14" ht="12.75">
      <c r="C116" s="2" t="str">
        <f>_XLL.OFFICECOMCLIENT.APPLICATION.ROWLINK(Лист1!$161:$161)</f>
        <v>Row 161, 11289932</v>
      </c>
      <c r="K116" s="1">
        <v>95</v>
      </c>
      <c r="L116" s="1" t="s">
        <v>234</v>
      </c>
      <c r="M116" s="1" t="s">
        <v>528</v>
      </c>
      <c r="N116" s="1" t="s">
        <v>132</v>
      </c>
    </row>
    <row r="117" spans="3:14" ht="12.75">
      <c r="C117" s="2" t="str">
        <f>_XLL.OFFICECOMCLIENT.APPLICATION.ROWLINK(Лист1!$162:$162)</f>
        <v>Row 162, 11289839</v>
      </c>
      <c r="K117" s="1">
        <v>96</v>
      </c>
      <c r="L117" s="1" t="s">
        <v>234</v>
      </c>
      <c r="M117" s="1" t="s">
        <v>533</v>
      </c>
      <c r="N117" s="1" t="s">
        <v>132</v>
      </c>
    </row>
    <row r="118" spans="3:14" ht="12.75">
      <c r="C118" s="2" t="str">
        <f>_XLL.OFFICECOMCLIENT.APPLICATION.ROWLINK(Лист1!$163:$163)</f>
        <v>Row 163, 11289870</v>
      </c>
      <c r="K118" s="1">
        <v>97</v>
      </c>
      <c r="L118" s="1" t="s">
        <v>234</v>
      </c>
      <c r="M118" s="1" t="s">
        <v>533</v>
      </c>
      <c r="N118" s="1" t="s">
        <v>534</v>
      </c>
    </row>
    <row r="119" spans="3:14" ht="12.75">
      <c r="C119" s="2" t="str">
        <f>_XLL.OFFICECOMCLIENT.APPLICATION.ROWLINK(Лист1!$164:$164)</f>
        <v>Row 164, 11289901</v>
      </c>
      <c r="K119" s="1">
        <v>98</v>
      </c>
      <c r="L119" s="1" t="s">
        <v>535</v>
      </c>
      <c r="M119" s="1" t="s">
        <v>132</v>
      </c>
      <c r="N119" s="1" t="s">
        <v>132</v>
      </c>
    </row>
    <row r="120" spans="3:14" ht="12.75">
      <c r="C120" s="2" t="str">
        <f>_XLL.OFFICECOMCLIENT.APPLICATION.ROWLINK(Лист1!$165:$165)</f>
        <v>Row 165, 11289932</v>
      </c>
      <c r="K120" s="1">
        <v>99</v>
      </c>
      <c r="L120" s="1" t="s">
        <v>242</v>
      </c>
      <c r="M120" s="1" t="s">
        <v>132</v>
      </c>
      <c r="N120" s="1" t="s">
        <v>132</v>
      </c>
    </row>
    <row r="121" spans="3:14" ht="12.75">
      <c r="C121" s="2" t="str">
        <f>_XLL.OFFICECOMCLIENT.APPLICATION.ROWLINK(Лист1!$166:$166)</f>
        <v>Row 166, 11289839</v>
      </c>
      <c r="K121" s="1">
        <v>100</v>
      </c>
      <c r="L121" s="1" t="s">
        <v>242</v>
      </c>
      <c r="M121" s="1" t="s">
        <v>536</v>
      </c>
      <c r="N121" s="1" t="s">
        <v>132</v>
      </c>
    </row>
    <row r="122" spans="3:14" ht="12.75">
      <c r="C122" s="2" t="str">
        <f>_XLL.OFFICECOMCLIENT.APPLICATION.ROWLINK(Лист1!$167:$167)</f>
        <v>Row 167, 11289870</v>
      </c>
      <c r="K122" s="1">
        <v>101</v>
      </c>
      <c r="L122" s="1" t="s">
        <v>242</v>
      </c>
      <c r="M122" s="1" t="s">
        <v>537</v>
      </c>
      <c r="N122" s="1" t="s">
        <v>132</v>
      </c>
    </row>
    <row r="123" spans="3:14" ht="12.75">
      <c r="C123" s="2" t="str">
        <f>_XLL.OFFICECOMCLIENT.APPLICATION.ROWLINK(Лист1!$171:$171)</f>
        <v>Row 171, 11289901</v>
      </c>
      <c r="K123" s="1">
        <v>102</v>
      </c>
      <c r="L123" s="1" t="s">
        <v>242</v>
      </c>
      <c r="M123" s="1" t="s">
        <v>537</v>
      </c>
      <c r="N123" s="1" t="s">
        <v>171</v>
      </c>
    </row>
    <row r="124" spans="3:14" ht="12.75">
      <c r="C124" s="2" t="str">
        <f>_XLL.OFFICECOMCLIENT.APPLICATION.ROWLINK(Лист1!$208:$208)</f>
        <v>Row 208, 11289932</v>
      </c>
      <c r="K124" s="1">
        <v>103</v>
      </c>
      <c r="L124" s="1" t="s">
        <v>248</v>
      </c>
      <c r="M124" s="1" t="s">
        <v>132</v>
      </c>
      <c r="N124" s="1" t="s">
        <v>132</v>
      </c>
    </row>
    <row r="125" spans="3:14" ht="12.75">
      <c r="C125" s="2" t="str">
        <f>_XLL.OFFICECOMCLIENT.APPLICATION.ROWLINK(Лист1!$209:$209)</f>
        <v>Row 209, 11289839</v>
      </c>
      <c r="K125" s="1">
        <v>104</v>
      </c>
      <c r="L125" s="1" t="s">
        <v>248</v>
      </c>
      <c r="M125" s="1" t="s">
        <v>538</v>
      </c>
      <c r="N125" s="1" t="s">
        <v>132</v>
      </c>
    </row>
    <row r="126" spans="3:14" ht="12.75">
      <c r="C126" s="2" t="str">
        <f>_XLL.OFFICECOMCLIENT.APPLICATION.ROWLINK(Лист1!$210:$210)</f>
        <v>Row 210, 11289870</v>
      </c>
      <c r="K126" s="1">
        <v>105</v>
      </c>
      <c r="L126" s="1" t="s">
        <v>248</v>
      </c>
      <c r="M126" s="1" t="s">
        <v>539</v>
      </c>
      <c r="N126" s="1" t="s">
        <v>132</v>
      </c>
    </row>
    <row r="127" spans="3:14" ht="12.75">
      <c r="C127" s="2" t="str">
        <f>_XLL.OFFICECOMCLIENT.APPLICATION.ROWLINK(Лист1!$212:$212)</f>
        <v>Row 212, 11289901</v>
      </c>
      <c r="K127" s="1">
        <v>106</v>
      </c>
      <c r="L127" s="1" t="s">
        <v>248</v>
      </c>
      <c r="M127" s="1" t="s">
        <v>539</v>
      </c>
      <c r="N127" s="1" t="s">
        <v>171</v>
      </c>
    </row>
    <row r="128" spans="3:14" ht="12.75">
      <c r="C128" s="2" t="str">
        <f>_XLL.OFFICECOMCLIENT.APPLICATION.ROWLINK(Лист1!$218:$218)</f>
        <v>Row 218, 11289932</v>
      </c>
      <c r="K128" s="1">
        <v>107</v>
      </c>
      <c r="L128" s="1" t="s">
        <v>254</v>
      </c>
      <c r="M128" s="1" t="s">
        <v>132</v>
      </c>
      <c r="N128" s="1" t="s">
        <v>132</v>
      </c>
    </row>
    <row r="129" spans="3:14" ht="12.75">
      <c r="C129" s="2" t="str">
        <f>_XLL.OFFICECOMCLIENT.APPLICATION.ROWLINK(Лист1!$219:$219)</f>
        <v>Row 219, 11289839</v>
      </c>
      <c r="K129" s="1">
        <v>108</v>
      </c>
      <c r="L129" s="1" t="s">
        <v>254</v>
      </c>
      <c r="M129" s="1" t="s">
        <v>538</v>
      </c>
      <c r="N129" s="1" t="s">
        <v>132</v>
      </c>
    </row>
    <row r="130" spans="3:14" ht="12.75">
      <c r="C130" s="2" t="str">
        <f>_XLL.OFFICECOMCLIENT.APPLICATION.ROWLINK(Лист1!$220:$220)</f>
        <v>Row 220, 11289870</v>
      </c>
      <c r="K130" s="1">
        <v>109</v>
      </c>
      <c r="L130" s="1" t="s">
        <v>254</v>
      </c>
      <c r="M130" s="1" t="s">
        <v>539</v>
      </c>
      <c r="N130" s="1" t="s">
        <v>132</v>
      </c>
    </row>
    <row r="131" spans="3:14" ht="12.75">
      <c r="C131" s="2" t="str">
        <f>_XLL.OFFICECOMCLIENT.APPLICATION.ROWLINK(Лист1!$222:$222)</f>
        <v>Row 222, 11289901</v>
      </c>
      <c r="K131" s="1">
        <v>110</v>
      </c>
      <c r="L131" s="1" t="s">
        <v>254</v>
      </c>
      <c r="M131" s="1" t="s">
        <v>539</v>
      </c>
      <c r="N131" s="1" t="s">
        <v>540</v>
      </c>
    </row>
    <row r="132" spans="3:14" ht="12.75">
      <c r="C132" s="2" t="str">
        <f>_XLL.OFFICECOMCLIENT.APPLICATION.ROWLINK(Лист1!$226:$226)</f>
        <v>Row 226, 11289932</v>
      </c>
      <c r="K132" s="1">
        <v>111</v>
      </c>
      <c r="L132" s="1" t="s">
        <v>541</v>
      </c>
      <c r="M132" s="1" t="s">
        <v>132</v>
      </c>
      <c r="N132" s="1" t="s">
        <v>132</v>
      </c>
    </row>
    <row r="133" spans="3:14" ht="12.75">
      <c r="C133" s="2" t="str">
        <f>_XLL.OFFICECOMCLIENT.APPLICATION.ROWLINK(Лист1!$227:$227)</f>
        <v>Row 227, 11289839</v>
      </c>
      <c r="K133" s="1">
        <v>112</v>
      </c>
      <c r="L133" s="1" t="s">
        <v>258</v>
      </c>
      <c r="M133" s="1" t="s">
        <v>132</v>
      </c>
      <c r="N133" s="1" t="s">
        <v>132</v>
      </c>
    </row>
    <row r="134" spans="3:14" ht="12.75">
      <c r="C134" s="2" t="str">
        <f>_XLL.OFFICECOMCLIENT.APPLICATION.ROWLINK(Лист1!$228:$228)</f>
        <v>Row 228, 11289870</v>
      </c>
      <c r="K134" s="1">
        <v>113</v>
      </c>
      <c r="L134" s="1" t="s">
        <v>258</v>
      </c>
      <c r="M134" s="1" t="s">
        <v>542</v>
      </c>
      <c r="N134" s="1" t="s">
        <v>132</v>
      </c>
    </row>
    <row r="135" spans="3:14" ht="12.75">
      <c r="C135" s="2" t="str">
        <f>_XLL.OFFICECOMCLIENT.APPLICATION.ROWLINK(Лист1!$229:$229)</f>
        <v>Row 229, 11289901</v>
      </c>
      <c r="K135" s="1">
        <v>114</v>
      </c>
      <c r="L135" s="1" t="s">
        <v>258</v>
      </c>
      <c r="M135" s="1" t="s">
        <v>543</v>
      </c>
      <c r="N135" s="1" t="s">
        <v>132</v>
      </c>
    </row>
    <row r="136" spans="3:14" ht="12.75">
      <c r="C136" s="2" t="str">
        <f>_XLL.OFFICECOMCLIENT.APPLICATION.ROWLINK(Лист1!$230:$230)</f>
        <v>Row 230, 11289932</v>
      </c>
      <c r="K136" s="1">
        <v>115</v>
      </c>
      <c r="L136" s="1" t="s">
        <v>258</v>
      </c>
      <c r="M136" s="1" t="s">
        <v>544</v>
      </c>
      <c r="N136" s="1" t="s">
        <v>132</v>
      </c>
    </row>
    <row r="137" spans="3:14" ht="12.75">
      <c r="C137" s="2" t="str">
        <f>_XLL.OFFICECOMCLIENT.APPLICATION.ROWLINK(Лист1!$232:$232)</f>
        <v>Row 232, 11289839</v>
      </c>
      <c r="K137" s="1">
        <v>116</v>
      </c>
      <c r="L137" s="1" t="s">
        <v>258</v>
      </c>
      <c r="M137" s="1" t="s">
        <v>544</v>
      </c>
      <c r="N137" s="1" t="s">
        <v>171</v>
      </c>
    </row>
    <row r="138" spans="3:14" ht="12.75">
      <c r="C138" s="2" t="str">
        <f>_XLL.OFFICECOMCLIENT.APPLICATION.ROWLINK(Лист1!$233:$233)</f>
        <v>Row 233, 11289870</v>
      </c>
      <c r="K138" s="1">
        <v>117</v>
      </c>
      <c r="L138" s="1" t="s">
        <v>258</v>
      </c>
      <c r="M138" s="1" t="s">
        <v>545</v>
      </c>
      <c r="N138" s="1" t="s">
        <v>132</v>
      </c>
    </row>
    <row r="139" spans="3:14" ht="12.75">
      <c r="C139" s="2" t="str">
        <f>_XLL.OFFICECOMCLIENT.APPLICATION.ROWLINK(Лист1!$234:$234)</f>
        <v>Row 234, 11289901</v>
      </c>
      <c r="K139" s="1">
        <v>118</v>
      </c>
      <c r="L139" s="1" t="s">
        <v>258</v>
      </c>
      <c r="M139" s="1" t="s">
        <v>546</v>
      </c>
      <c r="N139" s="1" t="s">
        <v>132</v>
      </c>
    </row>
    <row r="140" spans="3:14" ht="12.75">
      <c r="C140" s="2" t="str">
        <f>_XLL.OFFICECOMCLIENT.APPLICATION.ROWLINK(Лист1!$236:$236)</f>
        <v>Row 236, 11289932</v>
      </c>
      <c r="K140" s="1">
        <v>119</v>
      </c>
      <c r="L140" s="1" t="s">
        <v>258</v>
      </c>
      <c r="M140" s="1" t="s">
        <v>546</v>
      </c>
      <c r="N140" s="1" t="s">
        <v>171</v>
      </c>
    </row>
    <row r="141" spans="3:14" ht="12.75">
      <c r="C141" s="2" t="str">
        <f>_XLL.OFFICECOMCLIENT.APPLICATION.ROWLINK(Лист1!$237:$237)</f>
        <v>Row 237, 11289839</v>
      </c>
      <c r="K141" s="1">
        <v>120</v>
      </c>
      <c r="L141" s="1" t="s">
        <v>258</v>
      </c>
      <c r="M141" s="1" t="s">
        <v>547</v>
      </c>
      <c r="N141" s="1" t="s">
        <v>132</v>
      </c>
    </row>
    <row r="142" spans="3:14" ht="12.75">
      <c r="C142" s="2" t="str">
        <f>_XLL.OFFICECOMCLIENT.APPLICATION.ROWLINK(Лист1!$239:$239)</f>
        <v>Row 239, 11289870</v>
      </c>
      <c r="K142" s="1">
        <v>121</v>
      </c>
      <c r="L142" s="1" t="s">
        <v>258</v>
      </c>
      <c r="M142" s="1" t="s">
        <v>547</v>
      </c>
      <c r="N142" s="1" t="s">
        <v>171</v>
      </c>
    </row>
    <row r="143" spans="3:14" ht="12.75">
      <c r="C143" s="2" t="str">
        <f>_XLL.OFFICECOMCLIENT.APPLICATION.ROWLINK(Лист1!$240:$240)</f>
        <v>Row 240, 11289901</v>
      </c>
      <c r="K143" s="1">
        <v>122</v>
      </c>
      <c r="L143" s="1" t="s">
        <v>270</v>
      </c>
      <c r="M143" s="1" t="s">
        <v>132</v>
      </c>
      <c r="N143" s="1" t="s">
        <v>132</v>
      </c>
    </row>
    <row r="144" spans="3:14" ht="12.75">
      <c r="C144" s="2" t="str">
        <f>_XLL.OFFICECOMCLIENT.APPLICATION.ROWLINK(Лист1!$241:$241)</f>
        <v>Row 241, 11289932</v>
      </c>
      <c r="K144" s="1">
        <v>123</v>
      </c>
      <c r="L144" s="1" t="s">
        <v>270</v>
      </c>
      <c r="M144" s="1" t="s">
        <v>548</v>
      </c>
      <c r="N144" s="1" t="s">
        <v>132</v>
      </c>
    </row>
    <row r="145" spans="3:14" ht="12.75">
      <c r="C145" s="2" t="str">
        <f>_XLL.OFFICECOMCLIENT.APPLICATION.ROWLINK(Лист1!$246:$246)</f>
        <v>Row 246, 11289839</v>
      </c>
      <c r="K145" s="1">
        <v>124</v>
      </c>
      <c r="L145" s="1" t="s">
        <v>270</v>
      </c>
      <c r="M145" s="1" t="s">
        <v>549</v>
      </c>
      <c r="N145" s="1" t="s">
        <v>132</v>
      </c>
    </row>
    <row r="146" spans="3:14" ht="12.75">
      <c r="C146" s="2" t="str">
        <f>_XLL.OFFICECOMCLIENT.APPLICATION.ROWLINK(Лист1!$247:$247)</f>
        <v>Row 247, 11289870</v>
      </c>
      <c r="K146" s="1">
        <v>125</v>
      </c>
      <c r="L146" s="1" t="s">
        <v>270</v>
      </c>
      <c r="M146" s="1" t="s">
        <v>550</v>
      </c>
      <c r="N146" s="1" t="s">
        <v>132</v>
      </c>
    </row>
    <row r="147" spans="3:14" ht="12.75">
      <c r="C147" s="2" t="str">
        <f>_XLL.OFFICECOMCLIENT.APPLICATION.ROWLINK(Лист1!$249:$249)</f>
        <v>Row 249, 11289901</v>
      </c>
      <c r="K147" s="1">
        <v>126</v>
      </c>
      <c r="L147" s="1" t="s">
        <v>270</v>
      </c>
      <c r="M147" s="1" t="s">
        <v>550</v>
      </c>
      <c r="N147" s="1" t="s">
        <v>171</v>
      </c>
    </row>
    <row r="148" spans="3:14" ht="12.75">
      <c r="C148" s="2" t="str">
        <f>_XLL.OFFICECOMCLIENT.APPLICATION.ROWLINK(Лист1!$256:$256)</f>
        <v>Row 256, 11289932</v>
      </c>
      <c r="K148" s="1">
        <v>127</v>
      </c>
      <c r="L148" s="1" t="s">
        <v>270</v>
      </c>
      <c r="M148" s="1" t="s">
        <v>545</v>
      </c>
      <c r="N148" s="1" t="s">
        <v>132</v>
      </c>
    </row>
    <row r="149" spans="3:14" ht="12.75">
      <c r="C149" s="2" t="str">
        <f>_XLL.OFFICECOMCLIENT.APPLICATION.ROWLINK(Лист1!$257:$257)</f>
        <v>Row 257, 11289839</v>
      </c>
      <c r="K149" s="1">
        <v>128</v>
      </c>
      <c r="L149" s="1" t="s">
        <v>270</v>
      </c>
      <c r="M149" s="1" t="s">
        <v>551</v>
      </c>
      <c r="N149" s="1" t="s">
        <v>132</v>
      </c>
    </row>
    <row r="150" spans="3:14" ht="12.75">
      <c r="C150" s="2" t="str">
        <f>_XLL.OFFICECOMCLIENT.APPLICATION.ROWLINK(Лист1!$259:$259)</f>
        <v>Row 259, 11289870</v>
      </c>
      <c r="K150" s="1">
        <v>129</v>
      </c>
      <c r="L150" s="1" t="s">
        <v>270</v>
      </c>
      <c r="M150" s="1" t="s">
        <v>551</v>
      </c>
      <c r="N150" s="1" t="s">
        <v>171</v>
      </c>
    </row>
    <row r="151" spans="3:14" ht="12.75">
      <c r="C151" s="2" t="str">
        <f>_XLL.OFFICECOMCLIENT.APPLICATION.ROWLINK(Лист1!$260:$260)</f>
        <v>Row 260, 11289901</v>
      </c>
      <c r="K151" s="1">
        <v>130</v>
      </c>
      <c r="L151" s="1" t="s">
        <v>279</v>
      </c>
      <c r="M151" s="1" t="s">
        <v>132</v>
      </c>
      <c r="N151" s="1" t="s">
        <v>132</v>
      </c>
    </row>
    <row r="152" spans="3:14" ht="12.75">
      <c r="C152" s="2" t="str">
        <f>_XLL.OFFICECOMCLIENT.APPLICATION.ROWLINK(Лист1!$265:$265)</f>
        <v>Row 265, 11289932</v>
      </c>
      <c r="K152" s="1">
        <v>131</v>
      </c>
      <c r="L152" s="1" t="s">
        <v>279</v>
      </c>
      <c r="M152" s="1" t="s">
        <v>552</v>
      </c>
      <c r="N152" s="1" t="s">
        <v>132</v>
      </c>
    </row>
    <row r="153" spans="3:14" ht="12.75">
      <c r="C153" s="2" t="str">
        <f>_XLL.OFFICECOMCLIENT.APPLICATION.ROWLINK(Лист1!$266:$266)</f>
        <v>Row 266, 11289854</v>
      </c>
      <c r="K153" s="1">
        <v>132</v>
      </c>
      <c r="L153" s="1" t="s">
        <v>279</v>
      </c>
      <c r="M153" s="1" t="s">
        <v>553</v>
      </c>
      <c r="N153" s="1" t="s">
        <v>132</v>
      </c>
    </row>
    <row r="154" spans="3:14" ht="12.75">
      <c r="C154" s="2" t="str">
        <f>_XLL.OFFICECOMCLIENT.APPLICATION.ROWLINK(Лист1!$268:$268)</f>
        <v>Row 268, 11289870</v>
      </c>
      <c r="K154" s="1">
        <v>133</v>
      </c>
      <c r="L154" s="1" t="s">
        <v>279</v>
      </c>
      <c r="M154" s="1" t="s">
        <v>553</v>
      </c>
      <c r="N154" s="1" t="s">
        <v>171</v>
      </c>
    </row>
    <row r="155" spans="3:14" ht="12.75">
      <c r="C155" s="2" t="str">
        <f>_XLL.OFFICECOMCLIENT.APPLICATION.ROWLINK(Лист1!$273:$273)</f>
        <v>Row 273, 11289901</v>
      </c>
      <c r="K155" s="1">
        <v>134</v>
      </c>
      <c r="L155" s="1" t="s">
        <v>554</v>
      </c>
      <c r="M155" s="1" t="s">
        <v>132</v>
      </c>
      <c r="N155" s="1" t="s">
        <v>132</v>
      </c>
    </row>
    <row r="156" spans="3:14" ht="12.75">
      <c r="C156" s="2" t="str">
        <f>_XLL.OFFICECOMCLIENT.APPLICATION.ROWLINK(Лист1!$274:$274)</f>
        <v>Row 274, 11289932</v>
      </c>
      <c r="K156" s="1">
        <v>135</v>
      </c>
      <c r="L156" s="1" t="s">
        <v>287</v>
      </c>
      <c r="M156" s="1" t="s">
        <v>132</v>
      </c>
      <c r="N156" s="1" t="s">
        <v>132</v>
      </c>
    </row>
    <row r="157" spans="3:14" ht="12.75">
      <c r="C157" s="2" t="e">
        <f>_XLL.OFFICECOMCLIENT.APPLICATION.ROWLINK(Лист1!#REF!)</f>
        <v>#VALUE!</v>
      </c>
      <c r="K157" s="1">
        <v>136</v>
      </c>
      <c r="L157" s="1" t="s">
        <v>287</v>
      </c>
      <c r="M157" s="1" t="s">
        <v>555</v>
      </c>
      <c r="N157" s="1" t="s">
        <v>132</v>
      </c>
    </row>
    <row r="158" spans="3:14" ht="12.75">
      <c r="C158" s="2" t="e">
        <f>_XLL.OFFICECOMCLIENT.APPLICATION.ROWLINK(Лист1!#REF!)</f>
        <v>#VALUE!</v>
      </c>
      <c r="K158" s="1">
        <v>137</v>
      </c>
      <c r="L158" s="1" t="s">
        <v>287</v>
      </c>
      <c r="M158" s="1" t="s">
        <v>556</v>
      </c>
      <c r="N158" s="1" t="s">
        <v>132</v>
      </c>
    </row>
    <row r="159" spans="3:14" ht="12.75">
      <c r="C159" s="2" t="e">
        <f>_XLL.OFFICECOMCLIENT.APPLICATION.ROWLINK(Лист1!#REF!)</f>
        <v>#VALUE!</v>
      </c>
      <c r="K159" s="1">
        <v>138</v>
      </c>
      <c r="L159" s="1" t="s">
        <v>287</v>
      </c>
      <c r="M159" s="1" t="s">
        <v>557</v>
      </c>
      <c r="N159" s="1" t="s">
        <v>132</v>
      </c>
    </row>
    <row r="160" spans="3:14" ht="12.75">
      <c r="C160" s="2" t="e">
        <f>_XLL.OFFICECOMCLIENT.APPLICATION.ROWLINK(Лист1!#REF!)</f>
        <v>#VALUE!</v>
      </c>
      <c r="K160" s="1">
        <v>139</v>
      </c>
      <c r="L160" s="1" t="s">
        <v>287</v>
      </c>
      <c r="M160" s="1" t="s">
        <v>557</v>
      </c>
      <c r="N160" s="1" t="s">
        <v>171</v>
      </c>
    </row>
    <row r="161" spans="3:14" ht="12.75">
      <c r="C161" s="2" t="str">
        <f>_XLL.OFFICECOMCLIENT.APPLICATION.ROWLINK(Лист1!$334:$334)</f>
        <v>Row 334, 11289854</v>
      </c>
      <c r="K161" s="1">
        <v>140</v>
      </c>
      <c r="L161" s="1" t="s">
        <v>289</v>
      </c>
      <c r="M161" s="1" t="s">
        <v>132</v>
      </c>
      <c r="N161" s="1" t="s">
        <v>132</v>
      </c>
    </row>
    <row r="162" spans="3:14" ht="12.75">
      <c r="C162" s="2" t="str">
        <f>_XLL.OFFICECOMCLIENT.APPLICATION.ROWLINK(Лист1!$335:$335)</f>
        <v>Row 335, 11289870</v>
      </c>
      <c r="K162" s="1">
        <v>141</v>
      </c>
      <c r="L162" s="1" t="s">
        <v>289</v>
      </c>
      <c r="M162" s="1" t="s">
        <v>506</v>
      </c>
      <c r="N162" s="1" t="s">
        <v>132</v>
      </c>
    </row>
    <row r="163" spans="3:14" ht="12.75">
      <c r="C163" s="2" t="str">
        <f>_XLL.OFFICECOMCLIENT.APPLICATION.ROWLINK(Лист1!$336:$336)</f>
        <v>Row 336, 11289901</v>
      </c>
      <c r="K163" s="1">
        <v>142</v>
      </c>
      <c r="L163" s="1" t="s">
        <v>289</v>
      </c>
      <c r="M163" s="1" t="s">
        <v>508</v>
      </c>
      <c r="N163" s="1" t="s">
        <v>132</v>
      </c>
    </row>
    <row r="164" spans="3:14" ht="12.75">
      <c r="C164" s="2" t="str">
        <f>_XLL.OFFICECOMCLIENT.APPLICATION.ROWLINK(Лист1!$337:$337)</f>
        <v>Row 337, 11289932</v>
      </c>
      <c r="K164" s="1">
        <v>143</v>
      </c>
      <c r="L164" s="1" t="s">
        <v>289</v>
      </c>
      <c r="M164" s="1" t="s">
        <v>512</v>
      </c>
      <c r="N164" s="1" t="s">
        <v>132</v>
      </c>
    </row>
    <row r="165" spans="3:14" ht="12.75">
      <c r="C165" s="2" t="str">
        <f>_XLL.OFFICECOMCLIENT.APPLICATION.ROWLINK(Лист1!$339:$339)</f>
        <v>Row 339, 11289854</v>
      </c>
      <c r="K165" s="1">
        <v>144</v>
      </c>
      <c r="L165" s="1" t="s">
        <v>289</v>
      </c>
      <c r="M165" s="1" t="s">
        <v>512</v>
      </c>
      <c r="N165" s="1" t="s">
        <v>171</v>
      </c>
    </row>
    <row r="166" spans="3:14" ht="12.75">
      <c r="C166" s="2" t="str">
        <f>_XLL.OFFICECOMCLIENT.APPLICATION.ROWLINK(Лист1!$344:$344)</f>
        <v>Row 344, 11289963</v>
      </c>
      <c r="K166" s="1">
        <v>145</v>
      </c>
      <c r="L166" s="1" t="s">
        <v>558</v>
      </c>
      <c r="M166" s="1" t="s">
        <v>132</v>
      </c>
      <c r="N166" s="1" t="s">
        <v>132</v>
      </c>
    </row>
    <row r="167" spans="3:14" ht="12.75">
      <c r="C167" s="2" t="str">
        <f>_XLL.OFFICECOMCLIENT.APPLICATION.ROWLINK(Лист1!$345:$345)</f>
        <v>Row 345, 11289870</v>
      </c>
      <c r="K167" s="1">
        <v>146</v>
      </c>
      <c r="L167" s="1" t="s">
        <v>293</v>
      </c>
      <c r="M167" s="1" t="s">
        <v>132</v>
      </c>
      <c r="N167" s="1" t="s">
        <v>132</v>
      </c>
    </row>
    <row r="168" spans="3:14" ht="12.75">
      <c r="C168" s="2" t="str">
        <f>_XLL.OFFICECOMCLIENT.APPLICATION.ROWLINK(Лист1!$346:$346)</f>
        <v>Row 346, 11289901</v>
      </c>
      <c r="K168" s="1">
        <v>147</v>
      </c>
      <c r="L168" s="1" t="s">
        <v>293</v>
      </c>
      <c r="M168" s="1" t="s">
        <v>509</v>
      </c>
      <c r="N168" s="1" t="s">
        <v>132</v>
      </c>
    </row>
    <row r="169" spans="3:14" ht="12.75">
      <c r="C169" s="2" t="str">
        <f>_XLL.OFFICECOMCLIENT.APPLICATION.ROWLINK(Лист1!$347:$347)</f>
        <v>Row 347, 11289932</v>
      </c>
      <c r="K169" s="1">
        <v>148</v>
      </c>
      <c r="L169" s="1" t="s">
        <v>293</v>
      </c>
      <c r="M169" s="1" t="s">
        <v>510</v>
      </c>
      <c r="N169" s="1" t="s">
        <v>132</v>
      </c>
    </row>
    <row r="170" spans="3:14" ht="12.75">
      <c r="C170" s="2" t="str">
        <f>_XLL.OFFICECOMCLIENT.APPLICATION.ROWLINK(Лист1!$348:$348)</f>
        <v>Row 348, 11289854</v>
      </c>
      <c r="K170" s="1">
        <v>149</v>
      </c>
      <c r="L170" s="1" t="s">
        <v>293</v>
      </c>
      <c r="M170" s="1" t="s">
        <v>511</v>
      </c>
      <c r="N170" s="1" t="s">
        <v>132</v>
      </c>
    </row>
    <row r="171" spans="3:14" ht="12.75">
      <c r="C171" s="2" t="str">
        <f>_XLL.OFFICECOMCLIENT.APPLICATION.ROWLINK(Лист1!$350:$350)</f>
        <v>Row 350, 11289870</v>
      </c>
      <c r="K171" s="1">
        <v>150</v>
      </c>
      <c r="L171" s="1" t="s">
        <v>293</v>
      </c>
      <c r="M171" s="1" t="s">
        <v>511</v>
      </c>
      <c r="N171" s="1" t="s">
        <v>181</v>
      </c>
    </row>
    <row r="172" spans="3:14" ht="12.75">
      <c r="C172" s="2" t="str">
        <f>_XLL.OFFICECOMCLIENT.APPLICATION.ROWLINK(Лист1!$360:$360)</f>
        <v>Row 360, 11289901</v>
      </c>
      <c r="K172" s="1">
        <v>151</v>
      </c>
      <c r="L172" s="1" t="s">
        <v>293</v>
      </c>
      <c r="M172" s="1" t="s">
        <v>559</v>
      </c>
      <c r="N172" s="1" t="s">
        <v>132</v>
      </c>
    </row>
    <row r="173" spans="3:14" ht="12.75">
      <c r="C173" s="2" t="str">
        <f>_XLL.OFFICECOMCLIENT.APPLICATION.ROWLINK(Лист1!$361:$361)</f>
        <v>Row 361, 11289932</v>
      </c>
      <c r="K173" s="1">
        <v>152</v>
      </c>
      <c r="L173" s="1" t="s">
        <v>293</v>
      </c>
      <c r="M173" s="1" t="s">
        <v>560</v>
      </c>
      <c r="N173" s="1" t="s">
        <v>132</v>
      </c>
    </row>
    <row r="174" spans="3:14" ht="12.75">
      <c r="C174" s="2" t="str">
        <f>_XLL.OFFICECOMCLIENT.APPLICATION.ROWLINK(Лист1!$362:$362)</f>
        <v>Row 362, 11289854</v>
      </c>
      <c r="K174" s="1">
        <v>153</v>
      </c>
      <c r="L174" s="1" t="s">
        <v>293</v>
      </c>
      <c r="M174" s="1" t="s">
        <v>561</v>
      </c>
      <c r="N174" s="1" t="s">
        <v>132</v>
      </c>
    </row>
    <row r="175" spans="3:14" ht="12.75">
      <c r="C175" s="2" t="str">
        <f>_XLL.OFFICECOMCLIENT.APPLICATION.ROWLINK(Лист1!$364:$364)</f>
        <v>Row 364, 11289870</v>
      </c>
      <c r="K175" s="1">
        <v>154</v>
      </c>
      <c r="L175" s="1" t="s">
        <v>293</v>
      </c>
      <c r="M175" s="1" t="s">
        <v>561</v>
      </c>
      <c r="N175" s="1" t="s">
        <v>301</v>
      </c>
    </row>
    <row r="176" spans="3:14" ht="12.75">
      <c r="C176" s="2" t="str">
        <f>_XLL.OFFICECOMCLIENT.APPLICATION.ROWLINK(Лист1!$368:$368)</f>
        <v>Row 368, 11289901</v>
      </c>
      <c r="K176" s="1">
        <v>155</v>
      </c>
      <c r="L176" s="1" t="s">
        <v>293</v>
      </c>
      <c r="M176" s="1" t="s">
        <v>545</v>
      </c>
      <c r="N176" s="1" t="s">
        <v>132</v>
      </c>
    </row>
    <row r="177" spans="3:14" ht="12.75">
      <c r="C177" s="2" t="str">
        <f>_XLL.OFFICECOMCLIENT.APPLICATION.ROWLINK(Лист1!$369:$369)</f>
        <v>Row 369, 11289932</v>
      </c>
      <c r="K177" s="1">
        <v>156</v>
      </c>
      <c r="L177" s="1" t="s">
        <v>293</v>
      </c>
      <c r="M177" s="1" t="s">
        <v>562</v>
      </c>
      <c r="N177" s="1" t="s">
        <v>132</v>
      </c>
    </row>
    <row r="178" spans="3:14" ht="12.75">
      <c r="C178" s="2" t="str">
        <f>_XLL.OFFICECOMCLIENT.APPLICATION.ROWLINK(Лист1!$371:$371)</f>
        <v>Row 371, 11289854</v>
      </c>
      <c r="K178" s="1">
        <v>157</v>
      </c>
      <c r="L178" s="1" t="s">
        <v>293</v>
      </c>
      <c r="M178" s="1" t="s">
        <v>562</v>
      </c>
      <c r="N178" s="1" t="s">
        <v>171</v>
      </c>
    </row>
    <row r="179" spans="3:14" ht="12.75">
      <c r="C179" s="2" t="str">
        <f>_XLL.OFFICECOMCLIENT.APPLICATION.ROWLINK(Лист1!$375:$375)</f>
        <v>Row 375, 11289870</v>
      </c>
      <c r="K179" s="1">
        <v>158</v>
      </c>
      <c r="L179" s="1" t="s">
        <v>305</v>
      </c>
      <c r="M179" s="1" t="s">
        <v>132</v>
      </c>
      <c r="N179" s="1" t="s">
        <v>132</v>
      </c>
    </row>
    <row r="180" spans="3:14" ht="12.75">
      <c r="C180" s="2" t="str">
        <f>_XLL.OFFICECOMCLIENT.APPLICATION.ROWLINK(Лист1!$376:$376)</f>
        <v>Row 376, 11289901</v>
      </c>
      <c r="K180" s="1">
        <v>159</v>
      </c>
      <c r="L180" s="1" t="s">
        <v>305</v>
      </c>
      <c r="M180" s="1" t="s">
        <v>509</v>
      </c>
      <c r="N180" s="1" t="s">
        <v>132</v>
      </c>
    </row>
    <row r="181" spans="3:14" ht="12.75">
      <c r="C181" s="2" t="str">
        <f>_XLL.OFFICECOMCLIENT.APPLICATION.ROWLINK(Лист1!$377:$377)</f>
        <v>Row 377, 11289932</v>
      </c>
      <c r="K181" s="1">
        <v>160</v>
      </c>
      <c r="L181" s="1" t="s">
        <v>305</v>
      </c>
      <c r="M181" s="1" t="s">
        <v>510</v>
      </c>
      <c r="N181" s="1" t="s">
        <v>132</v>
      </c>
    </row>
    <row r="182" spans="3:14" ht="12.75">
      <c r="C182" s="2" t="str">
        <f>_XLL.OFFICECOMCLIENT.APPLICATION.ROWLINK(Лист1!$378:$378)</f>
        <v>Row 378, 11289854</v>
      </c>
      <c r="K182" s="1">
        <v>161</v>
      </c>
      <c r="L182" s="1" t="s">
        <v>305</v>
      </c>
      <c r="M182" s="1" t="s">
        <v>511</v>
      </c>
      <c r="N182" s="1" t="s">
        <v>132</v>
      </c>
    </row>
    <row r="183" spans="3:14" ht="12.75">
      <c r="C183" s="2" t="str">
        <f>_XLL.OFFICECOMCLIENT.APPLICATION.ROWLINK(Лист1!$380:$380)</f>
        <v>Row 380, 11289870</v>
      </c>
      <c r="K183" s="1">
        <v>162</v>
      </c>
      <c r="L183" s="1" t="s">
        <v>305</v>
      </c>
      <c r="M183" s="1" t="s">
        <v>511</v>
      </c>
      <c r="N183" s="1" t="s">
        <v>181</v>
      </c>
    </row>
    <row r="184" spans="3:14" ht="12.75">
      <c r="C184" s="2" t="str">
        <f>_XLL.OFFICECOMCLIENT.APPLICATION.ROWLINK(Лист1!$390:$390)</f>
        <v>Row 390, 11289901</v>
      </c>
      <c r="K184" s="1">
        <v>163</v>
      </c>
      <c r="L184" s="1" t="s">
        <v>305</v>
      </c>
      <c r="M184" s="1" t="s">
        <v>563</v>
      </c>
      <c r="N184" s="1" t="s">
        <v>132</v>
      </c>
    </row>
    <row r="185" spans="3:14" ht="12.75">
      <c r="C185" s="2" t="str">
        <f>_XLL.OFFICECOMCLIENT.APPLICATION.ROWLINK(Лист1!$391:$391)</f>
        <v>Row 391, 11289932</v>
      </c>
      <c r="K185" s="1">
        <v>164</v>
      </c>
      <c r="L185" s="1" t="s">
        <v>305</v>
      </c>
      <c r="M185" s="1" t="s">
        <v>564</v>
      </c>
      <c r="N185" s="1" t="s">
        <v>132</v>
      </c>
    </row>
    <row r="186" spans="3:14" ht="12.75">
      <c r="C186" s="2" t="str">
        <f>_XLL.OFFICECOMCLIENT.APPLICATION.ROWLINK(Лист1!$392:$392)</f>
        <v>Row 392, 11289854</v>
      </c>
      <c r="K186" s="1">
        <v>165</v>
      </c>
      <c r="L186" s="1" t="s">
        <v>305</v>
      </c>
      <c r="M186" s="1" t="s">
        <v>565</v>
      </c>
      <c r="N186" s="1" t="s">
        <v>132</v>
      </c>
    </row>
    <row r="187" spans="3:14" ht="12.75">
      <c r="C187" s="2" t="str">
        <f>_XLL.OFFICECOMCLIENT.APPLICATION.ROWLINK(Лист1!$394:$394)</f>
        <v>Row 394, 11289870</v>
      </c>
      <c r="K187" s="1">
        <v>166</v>
      </c>
      <c r="L187" s="1" t="s">
        <v>305</v>
      </c>
      <c r="M187" s="1" t="s">
        <v>565</v>
      </c>
      <c r="N187" s="1" t="s">
        <v>310</v>
      </c>
    </row>
    <row r="188" spans="3:14" ht="12.75">
      <c r="C188" s="2" t="str">
        <f>_XLL.OFFICECOMCLIENT.APPLICATION.ROWLINK(Лист1!$397:$397)</f>
        <v>Row 397, 11289901</v>
      </c>
      <c r="K188" s="1">
        <v>167</v>
      </c>
      <c r="L188" s="1" t="s">
        <v>305</v>
      </c>
      <c r="M188" s="1" t="s">
        <v>565</v>
      </c>
      <c r="N188" s="1" t="s">
        <v>171</v>
      </c>
    </row>
    <row r="189" spans="3:14" ht="12.75">
      <c r="C189" s="2" t="str">
        <f>_XLL.OFFICECOMCLIENT.APPLICATION.ROWLINK(Лист1!$401:$401)</f>
        <v>Row 401, 11289932</v>
      </c>
      <c r="K189" s="1">
        <v>168</v>
      </c>
      <c r="L189" s="1" t="s">
        <v>305</v>
      </c>
      <c r="M189" s="1" t="s">
        <v>565</v>
      </c>
      <c r="N189" s="1" t="s">
        <v>301</v>
      </c>
    </row>
    <row r="190" spans="3:14" ht="12.75">
      <c r="C190" s="2" t="str">
        <f>_XLL.OFFICECOMCLIENT.APPLICATION.ROWLINK(Лист1!$403:$403)</f>
        <v>Row 403, 11289854</v>
      </c>
      <c r="K190" s="1">
        <v>169</v>
      </c>
      <c r="L190" s="1" t="s">
        <v>305</v>
      </c>
      <c r="M190" s="1" t="s">
        <v>565</v>
      </c>
      <c r="N190" s="1" t="s">
        <v>173</v>
      </c>
    </row>
    <row r="191" spans="3:14" ht="12.75">
      <c r="C191" s="2" t="str">
        <f>_XLL.OFFICECOMCLIENT.APPLICATION.ROWLINK(Лист1!$409:$409)</f>
        <v>Row 409, 11289870</v>
      </c>
      <c r="K191" s="1">
        <v>170</v>
      </c>
      <c r="L191" s="1" t="s">
        <v>305</v>
      </c>
      <c r="M191" s="1" t="s">
        <v>566</v>
      </c>
      <c r="N191" s="1" t="s">
        <v>132</v>
      </c>
    </row>
    <row r="192" spans="3:14" ht="12.75">
      <c r="C192" s="2" t="str">
        <f>_XLL.OFFICECOMCLIENT.APPLICATION.ROWLINK(Лист1!$410:$410)</f>
        <v>Row 410, 11289901</v>
      </c>
      <c r="K192" s="1">
        <v>171</v>
      </c>
      <c r="L192" s="1" t="s">
        <v>305</v>
      </c>
      <c r="M192" s="1" t="s">
        <v>567</v>
      </c>
      <c r="N192" s="1" t="s">
        <v>132</v>
      </c>
    </row>
    <row r="193" spans="3:14" ht="12.75">
      <c r="C193" s="2" t="str">
        <f>_XLL.OFFICECOMCLIENT.APPLICATION.ROWLINK(Лист1!$411:$411)</f>
        <v>Row 411, 11289932</v>
      </c>
      <c r="K193" s="1">
        <v>172</v>
      </c>
      <c r="L193" s="1" t="s">
        <v>305</v>
      </c>
      <c r="M193" s="1" t="s">
        <v>568</v>
      </c>
      <c r="N193" s="1" t="s">
        <v>132</v>
      </c>
    </row>
    <row r="194" spans="3:14" ht="12.75">
      <c r="C194" s="2" t="str">
        <f>_XLL.OFFICECOMCLIENT.APPLICATION.ROWLINK(Лист1!$413:$413)</f>
        <v>Row 413, 11289854</v>
      </c>
      <c r="K194" s="1">
        <v>173</v>
      </c>
      <c r="L194" s="1" t="s">
        <v>305</v>
      </c>
      <c r="M194" s="1" t="s">
        <v>568</v>
      </c>
      <c r="N194" s="1" t="s">
        <v>301</v>
      </c>
    </row>
    <row r="195" spans="3:14" ht="12.75">
      <c r="C195" s="2" t="str">
        <f>_XLL.OFFICECOMCLIENT.APPLICATION.ROWLINK(Лист1!$439:$439)</f>
        <v>Row 439, 11289870</v>
      </c>
      <c r="K195" s="1">
        <v>174</v>
      </c>
      <c r="L195" s="1" t="s">
        <v>305</v>
      </c>
      <c r="M195" s="1" t="s">
        <v>514</v>
      </c>
      <c r="N195" s="1" t="s">
        <v>132</v>
      </c>
    </row>
    <row r="196" spans="3:14" ht="12.75">
      <c r="C196" s="2" t="str">
        <f>_XLL.OFFICECOMCLIENT.APPLICATION.ROWLINK(Лист1!$440:$440)</f>
        <v>Row 440, 11289901</v>
      </c>
      <c r="K196" s="1">
        <v>175</v>
      </c>
      <c r="L196" s="1" t="s">
        <v>305</v>
      </c>
      <c r="M196" s="1" t="s">
        <v>515</v>
      </c>
      <c r="N196" s="1" t="s">
        <v>132</v>
      </c>
    </row>
    <row r="197" spans="3:14" ht="12.75">
      <c r="C197" s="2" t="str">
        <f>_XLL.OFFICECOMCLIENT.APPLICATION.ROWLINK(Лист1!$441:$441)</f>
        <v>Row 441, 11289932</v>
      </c>
      <c r="K197" s="1">
        <v>176</v>
      </c>
      <c r="L197" s="1" t="s">
        <v>305</v>
      </c>
      <c r="M197" s="1" t="s">
        <v>569</v>
      </c>
      <c r="N197" s="1" t="s">
        <v>132</v>
      </c>
    </row>
    <row r="198" spans="3:14" ht="12.75">
      <c r="C198" s="2" t="str">
        <f>_XLL.OFFICECOMCLIENT.APPLICATION.ROWLINK(Лист1!$443:$443)</f>
        <v>Row 443, 11289854</v>
      </c>
      <c r="K198" s="1">
        <v>177</v>
      </c>
      <c r="L198" s="1" t="s">
        <v>305</v>
      </c>
      <c r="M198" s="1" t="s">
        <v>569</v>
      </c>
      <c r="N198" s="1" t="s">
        <v>317</v>
      </c>
    </row>
    <row r="199" spans="3:14" ht="12.75">
      <c r="C199" s="2" t="str">
        <f>_XLL.OFFICECOMCLIENT.APPLICATION.ROWLINK(Лист1!$444:$444)</f>
        <v>Row 444, 11289870</v>
      </c>
      <c r="K199" s="1">
        <v>178</v>
      </c>
      <c r="L199" s="1" t="s">
        <v>305</v>
      </c>
      <c r="M199" s="1" t="s">
        <v>569</v>
      </c>
      <c r="N199" s="1" t="s">
        <v>310</v>
      </c>
    </row>
    <row r="200" spans="3:14" ht="12.75">
      <c r="C200" s="2" t="str">
        <f>_XLL.OFFICECOMCLIENT.APPLICATION.ROWLINK(Лист1!$446:$446)</f>
        <v>Row 446, 11289901</v>
      </c>
      <c r="K200" s="1">
        <v>179</v>
      </c>
      <c r="L200" s="1" t="s">
        <v>305</v>
      </c>
      <c r="M200" s="1" t="s">
        <v>569</v>
      </c>
      <c r="N200" s="1" t="s">
        <v>171</v>
      </c>
    </row>
    <row r="201" spans="3:14" ht="12.75">
      <c r="C201" s="2" t="str">
        <f>_XLL.OFFICECOMCLIENT.APPLICATION.ROWLINK(Лист1!$448:$448)</f>
        <v>Row 448, 11289932</v>
      </c>
      <c r="K201" s="1">
        <v>180</v>
      </c>
      <c r="L201" s="1" t="s">
        <v>305</v>
      </c>
      <c r="M201" s="1" t="s">
        <v>569</v>
      </c>
      <c r="N201" s="1" t="s">
        <v>301</v>
      </c>
    </row>
    <row r="202" spans="3:14" ht="12.75">
      <c r="C202" s="2" t="str">
        <f>_XLL.OFFICECOMCLIENT.APPLICATION.ROWLINK(Лист1!$449:$449)</f>
        <v>Row 449, 11289854</v>
      </c>
      <c r="K202" s="1">
        <v>181</v>
      </c>
      <c r="L202" s="1" t="s">
        <v>305</v>
      </c>
      <c r="M202" s="1" t="s">
        <v>570</v>
      </c>
      <c r="N202" s="1" t="s">
        <v>132</v>
      </c>
    </row>
    <row r="203" spans="3:14" ht="12.75">
      <c r="C203" s="2" t="str">
        <f>_XLL.OFFICECOMCLIENT.APPLICATION.ROWLINK(Лист1!$451:$451)</f>
        <v>Row 451, 11289870</v>
      </c>
      <c r="K203" s="1">
        <v>182</v>
      </c>
      <c r="L203" s="1" t="s">
        <v>305</v>
      </c>
      <c r="M203" s="1" t="s">
        <v>570</v>
      </c>
      <c r="N203" s="1" t="s">
        <v>317</v>
      </c>
    </row>
    <row r="204" spans="3:14" ht="12.75">
      <c r="C204" s="2" t="str">
        <f>_XLL.OFFICECOMCLIENT.APPLICATION.ROWLINK(Лист1!$452:$452)</f>
        <v>Row 452, 11289901</v>
      </c>
      <c r="K204" s="1">
        <v>183</v>
      </c>
      <c r="L204" s="1" t="s">
        <v>305</v>
      </c>
      <c r="M204" s="1" t="s">
        <v>570</v>
      </c>
      <c r="N204" s="1" t="s">
        <v>310</v>
      </c>
    </row>
    <row r="205" spans="3:14" ht="12.75">
      <c r="C205" s="2" t="str">
        <f>_XLL.OFFICECOMCLIENT.APPLICATION.ROWLINK(Лист1!$455:$455)</f>
        <v>Row 455, 11289932</v>
      </c>
      <c r="K205" s="1">
        <v>184</v>
      </c>
      <c r="L205" s="1" t="s">
        <v>305</v>
      </c>
      <c r="M205" s="1" t="s">
        <v>570</v>
      </c>
      <c r="N205" s="1" t="s">
        <v>171</v>
      </c>
    </row>
    <row r="206" spans="3:14" ht="12.75">
      <c r="C206" s="2" t="str">
        <f>_XLL.OFFICECOMCLIENT.APPLICATION.ROWLINK(Лист1!$457:$457)</f>
        <v>Row 457, 11289854</v>
      </c>
      <c r="K206" s="1">
        <v>185</v>
      </c>
      <c r="L206" s="1" t="s">
        <v>305</v>
      </c>
      <c r="M206" s="1" t="s">
        <v>570</v>
      </c>
      <c r="N206" s="1" t="s">
        <v>321</v>
      </c>
    </row>
    <row r="207" spans="3:14" ht="12.75">
      <c r="C207" s="2" t="str">
        <f>_XLL.OFFICECOMCLIENT.APPLICATION.ROWLINK(Лист1!$459:$459)</f>
        <v>Row 459, 11289885</v>
      </c>
      <c r="K207" s="1">
        <v>186</v>
      </c>
      <c r="L207" s="1" t="s">
        <v>305</v>
      </c>
      <c r="M207" s="1" t="s">
        <v>570</v>
      </c>
      <c r="N207" s="1" t="s">
        <v>173</v>
      </c>
    </row>
    <row r="208" spans="3:14" ht="12.75">
      <c r="C208" s="2" t="str">
        <f>_XLL.OFFICECOMCLIENT.APPLICATION.ROWLINK(Лист1!$460:$460)</f>
        <v>Row 460, 11289901</v>
      </c>
      <c r="K208" s="1">
        <v>187</v>
      </c>
      <c r="L208" s="1" t="s">
        <v>305</v>
      </c>
      <c r="M208" s="1" t="s">
        <v>545</v>
      </c>
      <c r="N208" s="1" t="s">
        <v>132</v>
      </c>
    </row>
    <row r="209" spans="3:14" ht="12.75">
      <c r="C209" s="2" t="str">
        <f>_XLL.OFFICECOMCLIENT.APPLICATION.ROWLINK(Лист1!$461:$461)</f>
        <v>Row 461, 11289932</v>
      </c>
      <c r="K209" s="1">
        <v>188</v>
      </c>
      <c r="L209" s="1" t="s">
        <v>305</v>
      </c>
      <c r="M209" s="1" t="s">
        <v>562</v>
      </c>
      <c r="N209" s="1" t="s">
        <v>132</v>
      </c>
    </row>
    <row r="210" spans="3:14" ht="12.75">
      <c r="C210" s="2" t="str">
        <f>_XLL.OFFICECOMCLIENT.APPLICATION.ROWLINK(Лист1!$463:$463)</f>
        <v>Row 463, 11289854</v>
      </c>
      <c r="K210" s="1">
        <v>189</v>
      </c>
      <c r="L210" s="1" t="s">
        <v>305</v>
      </c>
      <c r="M210" s="1" t="s">
        <v>562</v>
      </c>
      <c r="N210" s="1" t="s">
        <v>171</v>
      </c>
    </row>
    <row r="211" spans="3:14" ht="12.75">
      <c r="C211" s="2" t="str">
        <f>_XLL.OFFICECOMCLIENT.APPLICATION.ROWLINK(Лист1!$464:$464)</f>
        <v>Row 464, 11289885</v>
      </c>
      <c r="K211" s="1">
        <v>190</v>
      </c>
      <c r="L211" s="1" t="s">
        <v>305</v>
      </c>
      <c r="M211" s="1" t="s">
        <v>571</v>
      </c>
      <c r="N211" s="1" t="s">
        <v>132</v>
      </c>
    </row>
    <row r="212" spans="3:14" ht="12.75">
      <c r="C212" s="2" t="str">
        <f>_XLL.OFFICECOMCLIENT.APPLICATION.ROWLINK(Лист1!$466:$466)</f>
        <v>Row 466, 11289901</v>
      </c>
      <c r="K212" s="1">
        <v>191</v>
      </c>
      <c r="L212" s="1" t="s">
        <v>305</v>
      </c>
      <c r="M212" s="1" t="s">
        <v>571</v>
      </c>
      <c r="N212" s="1" t="s">
        <v>171</v>
      </c>
    </row>
    <row r="213" spans="3:14" ht="12.75">
      <c r="C213" s="2" t="str">
        <f>_XLL.OFFICECOMCLIENT.APPLICATION.ROWLINK(Лист1!$469:$469)</f>
        <v>Row 469, 11289963</v>
      </c>
      <c r="K213" s="1">
        <v>192</v>
      </c>
      <c r="L213" s="1" t="s">
        <v>325</v>
      </c>
      <c r="M213" s="1" t="s">
        <v>132</v>
      </c>
      <c r="N213" s="1" t="s">
        <v>132</v>
      </c>
    </row>
    <row r="214" spans="3:14" ht="12.75">
      <c r="C214" s="2" t="str">
        <f>_XLL.OFFICECOMCLIENT.APPLICATION.ROWLINK(Лист1!$470:$470)</f>
        <v>Row 470, 11289963</v>
      </c>
      <c r="K214" s="1">
        <v>193</v>
      </c>
      <c r="L214" s="1" t="s">
        <v>325</v>
      </c>
      <c r="M214" s="1" t="s">
        <v>572</v>
      </c>
      <c r="N214" s="1" t="s">
        <v>132</v>
      </c>
    </row>
    <row r="215" spans="3:14" ht="12.75">
      <c r="C215" s="2" t="str">
        <f>_XLL.OFFICECOMCLIENT.APPLICATION.ROWLINK(Лист1!$471:$471)</f>
        <v>Row 471, 11289963</v>
      </c>
      <c r="K215" s="1">
        <v>194</v>
      </c>
      <c r="L215" s="1" t="s">
        <v>325</v>
      </c>
      <c r="M215" s="1" t="s">
        <v>573</v>
      </c>
      <c r="N215" s="1" t="s">
        <v>132</v>
      </c>
    </row>
    <row r="216" spans="3:14" ht="12.75">
      <c r="C216" s="2" t="str">
        <f>_XLL.OFFICECOMCLIENT.APPLICATION.ROWLINK(Лист1!$473:$473)</f>
        <v>Row 473, 11289932</v>
      </c>
      <c r="K216" s="1">
        <v>195</v>
      </c>
      <c r="L216" s="1" t="s">
        <v>325</v>
      </c>
      <c r="M216" s="1" t="s">
        <v>573</v>
      </c>
      <c r="N216" s="1" t="s">
        <v>171</v>
      </c>
    </row>
    <row r="217" spans="3:14" ht="12.75">
      <c r="C217" s="2" t="str">
        <f>_XLL.OFFICECOMCLIENT.APPLICATION.ROWLINK(Лист1!$474:$474)</f>
        <v>Row 474, 11289854</v>
      </c>
      <c r="K217" s="1">
        <v>196</v>
      </c>
      <c r="L217" s="1" t="s">
        <v>330</v>
      </c>
      <c r="M217" s="1" t="s">
        <v>132</v>
      </c>
      <c r="N217" s="1" t="s">
        <v>132</v>
      </c>
    </row>
    <row r="218" spans="3:14" ht="12.75">
      <c r="C218" s="2" t="str">
        <f>_XLL.OFFICECOMCLIENT.APPLICATION.ROWLINK(Лист1!$475:$475)</f>
        <v>Row 475, 11289885</v>
      </c>
      <c r="K218" s="1">
        <v>197</v>
      </c>
      <c r="L218" s="1" t="s">
        <v>330</v>
      </c>
      <c r="M218" s="1" t="s">
        <v>509</v>
      </c>
      <c r="N218" s="1" t="s">
        <v>132</v>
      </c>
    </row>
    <row r="219" spans="3:14" ht="12.75">
      <c r="C219" s="2" t="str">
        <f>_XLL.OFFICECOMCLIENT.APPLICATION.ROWLINK(Лист1!$476:$476)</f>
        <v>Row 476, 11289901</v>
      </c>
      <c r="K219" s="1">
        <v>198</v>
      </c>
      <c r="L219" s="1" t="s">
        <v>330</v>
      </c>
      <c r="M219" s="1" t="s">
        <v>510</v>
      </c>
      <c r="N219" s="1" t="s">
        <v>132</v>
      </c>
    </row>
    <row r="220" spans="3:14" ht="12.75">
      <c r="C220" s="2" t="str">
        <f>_XLL.OFFICECOMCLIENT.APPLICATION.ROWLINK(Лист1!$477:$477)</f>
        <v>Row 477, 11289932</v>
      </c>
      <c r="K220" s="1">
        <v>199</v>
      </c>
      <c r="L220" s="1" t="s">
        <v>330</v>
      </c>
      <c r="M220" s="1" t="s">
        <v>511</v>
      </c>
      <c r="N220" s="1" t="s">
        <v>132</v>
      </c>
    </row>
    <row r="221" spans="3:14" ht="12.75">
      <c r="C221" s="2" t="str">
        <f>_XLL.OFFICECOMCLIENT.APPLICATION.ROWLINK(Лист1!$479:$479)</f>
        <v>Row 479, 11289854</v>
      </c>
      <c r="K221" s="1">
        <v>200</v>
      </c>
      <c r="L221" s="1" t="s">
        <v>330</v>
      </c>
      <c r="M221" s="1" t="s">
        <v>511</v>
      </c>
      <c r="N221" s="1" t="s">
        <v>181</v>
      </c>
    </row>
    <row r="222" spans="3:14" ht="12.75">
      <c r="C222" s="2" t="str">
        <f>_XLL.OFFICECOMCLIENT.APPLICATION.ROWLINK(Лист1!$480:$480)</f>
        <v>Row 480, 11289885</v>
      </c>
      <c r="K222" s="1">
        <v>201</v>
      </c>
      <c r="L222" s="1" t="s">
        <v>330</v>
      </c>
      <c r="M222" s="1" t="s">
        <v>574</v>
      </c>
      <c r="N222" s="1" t="s">
        <v>132</v>
      </c>
    </row>
    <row r="223" spans="3:14" ht="12.75">
      <c r="C223" s="2" t="str">
        <f>_XLL.OFFICECOMCLIENT.APPLICATION.ROWLINK(Лист1!$481:$481)</f>
        <v>Row 481, 11289901</v>
      </c>
      <c r="K223" s="1">
        <v>202</v>
      </c>
      <c r="L223" s="1" t="s">
        <v>330</v>
      </c>
      <c r="M223" s="1" t="s">
        <v>575</v>
      </c>
      <c r="N223" s="1" t="s">
        <v>132</v>
      </c>
    </row>
    <row r="224" spans="3:14" ht="12.75">
      <c r="C224" s="2" t="str">
        <f>_XLL.OFFICECOMCLIENT.APPLICATION.ROWLINK(Лист1!$482:$482)</f>
        <v>Row 482, 11289932</v>
      </c>
      <c r="K224" s="1">
        <v>203</v>
      </c>
      <c r="L224" s="1" t="s">
        <v>330</v>
      </c>
      <c r="M224" s="1" t="s">
        <v>576</v>
      </c>
      <c r="N224" s="1" t="s">
        <v>132</v>
      </c>
    </row>
    <row r="225" spans="3:14" ht="12.75">
      <c r="C225" s="2" t="str">
        <f>_XLL.OFFICECOMCLIENT.APPLICATION.ROWLINK(Лист1!$484:$484)</f>
        <v>Row 484, 11289854</v>
      </c>
      <c r="K225" s="1">
        <v>204</v>
      </c>
      <c r="L225" s="1" t="s">
        <v>330</v>
      </c>
      <c r="M225" s="1" t="s">
        <v>576</v>
      </c>
      <c r="N225" s="1" t="s">
        <v>301</v>
      </c>
    </row>
    <row r="226" spans="3:14" ht="12.75">
      <c r="C226" s="2" t="str">
        <f>_XLL.OFFICECOMCLIENT.APPLICATION.ROWLINK(Лист1!$485:$485)</f>
        <v>Row 485, 11289885</v>
      </c>
      <c r="K226" s="1">
        <v>205</v>
      </c>
      <c r="L226" s="1" t="s">
        <v>330</v>
      </c>
      <c r="M226" s="1" t="s">
        <v>577</v>
      </c>
      <c r="N226" s="1" t="s">
        <v>132</v>
      </c>
    </row>
    <row r="227" spans="3:14" ht="12.75">
      <c r="C227" s="2" t="str">
        <f>_XLL.OFFICECOMCLIENT.APPLICATION.ROWLINK(Лист1!$486:$486)</f>
        <v>Row 486, 11289901</v>
      </c>
      <c r="K227" s="1">
        <v>206</v>
      </c>
      <c r="L227" s="1" t="s">
        <v>330</v>
      </c>
      <c r="M227" s="1" t="s">
        <v>578</v>
      </c>
      <c r="N227" s="1" t="s">
        <v>132</v>
      </c>
    </row>
    <row r="228" spans="3:14" ht="12.75">
      <c r="C228" s="2" t="str">
        <f>_XLL.OFFICECOMCLIENT.APPLICATION.ROWLINK(Лист1!$487:$487)</f>
        <v>Row 487, 11289932</v>
      </c>
      <c r="K228" s="1">
        <v>207</v>
      </c>
      <c r="L228" s="1" t="s">
        <v>330</v>
      </c>
      <c r="M228" s="1" t="s">
        <v>579</v>
      </c>
      <c r="N228" s="1" t="s">
        <v>132</v>
      </c>
    </row>
    <row r="229" spans="3:14" ht="12.75">
      <c r="C229" s="2" t="str">
        <f>_XLL.OFFICECOMCLIENT.APPLICATION.ROWLINK(Лист1!$489:$489)</f>
        <v>Row 489, 11289854</v>
      </c>
      <c r="K229" s="1">
        <v>208</v>
      </c>
      <c r="L229" s="1" t="s">
        <v>330</v>
      </c>
      <c r="M229" s="1" t="s">
        <v>579</v>
      </c>
      <c r="N229" s="1" t="s">
        <v>171</v>
      </c>
    </row>
    <row r="230" spans="3:14" ht="12.75">
      <c r="C230" s="2" t="str">
        <f>_XLL.OFFICECOMCLIENT.APPLICATION.ROWLINK(Лист1!$492:$492)</f>
        <v>Row 492, 11289885</v>
      </c>
      <c r="K230" s="1">
        <v>209</v>
      </c>
      <c r="L230" s="1" t="s">
        <v>330</v>
      </c>
      <c r="M230" s="1" t="s">
        <v>545</v>
      </c>
      <c r="N230" s="1" t="s">
        <v>132</v>
      </c>
    </row>
    <row r="231" spans="3:14" ht="12.75">
      <c r="C231" s="2" t="str">
        <f>_XLL.OFFICECOMCLIENT.APPLICATION.ROWLINK(Лист1!$493:$493)</f>
        <v>Row 493, 11289901</v>
      </c>
      <c r="K231" s="1">
        <v>210</v>
      </c>
      <c r="L231" s="1" t="s">
        <v>330</v>
      </c>
      <c r="M231" s="1" t="s">
        <v>580</v>
      </c>
      <c r="N231" s="1" t="s">
        <v>132</v>
      </c>
    </row>
    <row r="232" spans="3:14" ht="12.75">
      <c r="C232" s="2" t="str">
        <f>_XLL.OFFICECOMCLIENT.APPLICATION.ROWLINK(Лист1!$495:$495)</f>
        <v>Row 495, 11289932</v>
      </c>
      <c r="K232" s="1">
        <v>211</v>
      </c>
      <c r="L232" s="1" t="s">
        <v>330</v>
      </c>
      <c r="M232" s="1" t="s">
        <v>580</v>
      </c>
      <c r="N232" s="1" t="s">
        <v>171</v>
      </c>
    </row>
    <row r="233" spans="3:14" ht="12.75">
      <c r="C233" s="2" t="str">
        <f>_XLL.OFFICECOMCLIENT.APPLICATION.ROWLINK(Лист1!$496:$496)</f>
        <v>Row 496, 11289854</v>
      </c>
      <c r="K233" s="1">
        <v>212</v>
      </c>
      <c r="L233" s="1" t="s">
        <v>345</v>
      </c>
      <c r="M233" s="1" t="s">
        <v>132</v>
      </c>
      <c r="N233" s="1" t="s">
        <v>132</v>
      </c>
    </row>
    <row r="234" spans="3:14" ht="12.75">
      <c r="C234" s="2" t="str">
        <f>_XLL.OFFICECOMCLIENT.APPLICATION.ROWLINK(Лист1!$497:$497)</f>
        <v>Row 497, 11289885</v>
      </c>
      <c r="K234" s="1">
        <v>213</v>
      </c>
      <c r="L234" s="1" t="s">
        <v>345</v>
      </c>
      <c r="M234" s="1" t="s">
        <v>509</v>
      </c>
      <c r="N234" s="1" t="s">
        <v>132</v>
      </c>
    </row>
    <row r="235" spans="3:14" ht="12.75">
      <c r="C235" s="2" t="str">
        <f>_XLL.OFFICECOMCLIENT.APPLICATION.ROWLINK(Лист1!$498:$498)</f>
        <v>Row 498, 11289901</v>
      </c>
      <c r="K235" s="1">
        <v>214</v>
      </c>
      <c r="L235" s="1" t="s">
        <v>345</v>
      </c>
      <c r="M235" s="1" t="s">
        <v>510</v>
      </c>
      <c r="N235" s="1" t="s">
        <v>132</v>
      </c>
    </row>
    <row r="236" spans="3:14" ht="12.75">
      <c r="C236" s="2" t="str">
        <f>_XLL.OFFICECOMCLIENT.APPLICATION.ROWLINK(Лист1!$499:$499)</f>
        <v>Row 499, 11289932</v>
      </c>
      <c r="K236" s="1">
        <v>215</v>
      </c>
      <c r="L236" s="1" t="s">
        <v>345</v>
      </c>
      <c r="M236" s="1" t="s">
        <v>511</v>
      </c>
      <c r="N236" s="1" t="s">
        <v>132</v>
      </c>
    </row>
    <row r="237" spans="3:14" ht="12.75">
      <c r="C237" s="2" t="str">
        <f>_XLL.OFFICECOMCLIENT.APPLICATION.ROWLINK(Лист1!$501:$501)</f>
        <v>Row 501, 11289854</v>
      </c>
      <c r="K237" s="1">
        <v>216</v>
      </c>
      <c r="L237" s="1" t="s">
        <v>345</v>
      </c>
      <c r="M237" s="1" t="s">
        <v>511</v>
      </c>
      <c r="N237" s="1" t="s">
        <v>181</v>
      </c>
    </row>
    <row r="238" spans="3:14" ht="12.75">
      <c r="C238" s="2" t="str">
        <f>_XLL.OFFICECOMCLIENT.APPLICATION.ROWLINK(Лист1!$502:$502)</f>
        <v>Row 502, 11289885</v>
      </c>
      <c r="K238" s="1">
        <v>217</v>
      </c>
      <c r="L238" s="1" t="s">
        <v>345</v>
      </c>
      <c r="M238" s="1" t="s">
        <v>581</v>
      </c>
      <c r="N238" s="1" t="s">
        <v>132</v>
      </c>
    </row>
    <row r="239" spans="3:14" ht="12.75">
      <c r="C239" s="2" t="str">
        <f>_XLL.OFFICECOMCLIENT.APPLICATION.ROWLINK(Лист1!$503:$503)</f>
        <v>Row 503, 11289901</v>
      </c>
      <c r="K239" s="1">
        <v>218</v>
      </c>
      <c r="L239" s="1" t="s">
        <v>345</v>
      </c>
      <c r="M239" s="1" t="s">
        <v>582</v>
      </c>
      <c r="N239" s="1" t="s">
        <v>132</v>
      </c>
    </row>
    <row r="240" spans="3:14" ht="12.75">
      <c r="C240" s="2" t="str">
        <f>_XLL.OFFICECOMCLIENT.APPLICATION.ROWLINK(Лист1!$504:$504)</f>
        <v>Row 504, 11289932</v>
      </c>
      <c r="K240" s="1">
        <v>219</v>
      </c>
      <c r="L240" s="1" t="s">
        <v>345</v>
      </c>
      <c r="M240" s="1" t="s">
        <v>583</v>
      </c>
      <c r="N240" s="1" t="s">
        <v>132</v>
      </c>
    </row>
    <row r="241" spans="3:14" ht="12.75">
      <c r="C241" s="2" t="str">
        <f>_XLL.OFFICECOMCLIENT.APPLICATION.ROWLINK(Лист1!$506:$506)</f>
        <v>Row 506, 11289854</v>
      </c>
      <c r="K241" s="1">
        <v>220</v>
      </c>
      <c r="L241" s="1" t="s">
        <v>345</v>
      </c>
      <c r="M241" s="1" t="s">
        <v>583</v>
      </c>
      <c r="N241" s="1" t="s">
        <v>321</v>
      </c>
    </row>
    <row r="242" spans="3:14" ht="12.75">
      <c r="C242" s="2" t="str">
        <f>_XLL.OFFICECOMCLIENT.APPLICATION.ROWLINK(Лист1!$516:$516)</f>
        <v>Row 516, 11289885</v>
      </c>
      <c r="K242" s="1">
        <v>221</v>
      </c>
      <c r="L242" s="1" t="s">
        <v>345</v>
      </c>
      <c r="M242" s="1" t="s">
        <v>584</v>
      </c>
      <c r="N242" s="1" t="s">
        <v>132</v>
      </c>
    </row>
    <row r="243" spans="3:14" ht="12.75">
      <c r="C243" s="2" t="str">
        <f>_XLL.OFFICECOMCLIENT.APPLICATION.ROWLINK(Лист1!$517:$517)</f>
        <v>Row 517, 11289901</v>
      </c>
      <c r="K243" s="1">
        <v>222</v>
      </c>
      <c r="L243" s="1" t="s">
        <v>345</v>
      </c>
      <c r="M243" s="1" t="s">
        <v>585</v>
      </c>
      <c r="N243" s="1" t="s">
        <v>132</v>
      </c>
    </row>
    <row r="244" spans="3:14" ht="12.75">
      <c r="C244" s="2" t="str">
        <f>_XLL.OFFICECOMCLIENT.APPLICATION.ROWLINK(Лист1!$519:$519)</f>
        <v>Row 519, 11289932</v>
      </c>
      <c r="K244" s="1">
        <v>223</v>
      </c>
      <c r="L244" s="1" t="s">
        <v>345</v>
      </c>
      <c r="M244" s="1" t="s">
        <v>585</v>
      </c>
      <c r="N244" s="1" t="s">
        <v>317</v>
      </c>
    </row>
    <row r="245" spans="3:14" ht="12.75">
      <c r="C245" s="2" t="str">
        <f>_XLL.OFFICECOMCLIENT.APPLICATION.ROWLINK(Лист1!$520:$520)</f>
        <v>Row 520, 11289854</v>
      </c>
      <c r="K245" s="1">
        <v>224</v>
      </c>
      <c r="L245" s="1" t="s">
        <v>345</v>
      </c>
      <c r="M245" s="1" t="s">
        <v>585</v>
      </c>
      <c r="N245" s="1" t="s">
        <v>310</v>
      </c>
    </row>
    <row r="246" spans="3:14" ht="12.75">
      <c r="C246" s="2" t="str">
        <f>_XLL.OFFICECOMCLIENT.APPLICATION.ROWLINK(Лист1!$522:$522)</f>
        <v>Row 522, 11289885</v>
      </c>
      <c r="K246" s="1">
        <v>225</v>
      </c>
      <c r="L246" s="1" t="s">
        <v>345</v>
      </c>
      <c r="M246" s="1" t="s">
        <v>585</v>
      </c>
      <c r="N246" s="1" t="s">
        <v>169</v>
      </c>
    </row>
    <row r="247" spans="3:14" ht="12.75">
      <c r="C247" s="2" t="str">
        <f>_XLL.OFFICECOMCLIENT.APPLICATION.ROWLINK(Лист1!$523:$523)</f>
        <v>Row 523, 11289901</v>
      </c>
      <c r="K247" s="1">
        <v>226</v>
      </c>
      <c r="L247" s="1" t="s">
        <v>345</v>
      </c>
      <c r="M247" s="1" t="s">
        <v>585</v>
      </c>
      <c r="N247" s="1" t="s">
        <v>171</v>
      </c>
    </row>
    <row r="248" spans="3:14" ht="12.75">
      <c r="C248" s="2" t="str">
        <f>_XLL.OFFICECOMCLIENT.APPLICATION.ROWLINK(Лист1!$525:$525)</f>
        <v>Row 525, 11289932</v>
      </c>
      <c r="K248" s="1">
        <v>227</v>
      </c>
      <c r="L248" s="1" t="s">
        <v>345</v>
      </c>
      <c r="M248" s="1" t="s">
        <v>585</v>
      </c>
      <c r="N248" s="1" t="s">
        <v>301</v>
      </c>
    </row>
    <row r="249" spans="3:14" ht="12.75">
      <c r="C249" s="2" t="str">
        <f>_XLL.OFFICECOMCLIENT.APPLICATION.ROWLINK(Лист1!$527:$527)</f>
        <v>Row 527, 11289854</v>
      </c>
      <c r="K249" s="1">
        <v>228</v>
      </c>
      <c r="L249" s="1" t="s">
        <v>345</v>
      </c>
      <c r="M249" s="1" t="s">
        <v>585</v>
      </c>
      <c r="N249" s="1" t="s">
        <v>173</v>
      </c>
    </row>
    <row r="250" spans="3:14" ht="12.75">
      <c r="C250" s="2" t="str">
        <f>_XLL.OFFICECOMCLIENT.APPLICATION.ROWLINK(Лист1!$531:$531)</f>
        <v>Row 531, 11289885</v>
      </c>
      <c r="K250" s="1">
        <v>229</v>
      </c>
      <c r="L250" s="1" t="s">
        <v>345</v>
      </c>
      <c r="M250" s="1" t="s">
        <v>514</v>
      </c>
      <c r="N250" s="1" t="s">
        <v>132</v>
      </c>
    </row>
    <row r="251" spans="3:14" ht="12.75">
      <c r="C251" s="2" t="str">
        <f>_XLL.OFFICECOMCLIENT.APPLICATION.ROWLINK(Лист1!$532:$532)</f>
        <v>Row 532, 11289901</v>
      </c>
      <c r="K251" s="1">
        <v>230</v>
      </c>
      <c r="L251" s="1" t="s">
        <v>345</v>
      </c>
      <c r="M251" s="1" t="s">
        <v>515</v>
      </c>
      <c r="N251" s="1" t="s">
        <v>132</v>
      </c>
    </row>
    <row r="252" spans="3:14" ht="12.75">
      <c r="C252" s="2" t="str">
        <f>_XLL.OFFICECOMCLIENT.APPLICATION.ROWLINK(Лист1!$533:$533)</f>
        <v>Row 533, 11289932</v>
      </c>
      <c r="K252" s="1">
        <v>231</v>
      </c>
      <c r="L252" s="1" t="s">
        <v>345</v>
      </c>
      <c r="M252" s="1" t="s">
        <v>586</v>
      </c>
      <c r="N252" s="1" t="s">
        <v>132</v>
      </c>
    </row>
    <row r="253" spans="3:14" ht="12.75">
      <c r="C253" s="2" t="str">
        <f>_XLL.OFFICECOMCLIENT.APPLICATION.ROWLINK(Лист1!$535:$535)</f>
        <v>Row 535, 11289854</v>
      </c>
      <c r="K253" s="1">
        <v>232</v>
      </c>
      <c r="L253" s="1" t="s">
        <v>345</v>
      </c>
      <c r="M253" s="1" t="s">
        <v>586</v>
      </c>
      <c r="N253" s="1" t="s">
        <v>321</v>
      </c>
    </row>
    <row r="254" spans="3:14" ht="12.75">
      <c r="C254" s="2" t="str">
        <f>_XLL.OFFICECOMCLIENT.APPLICATION.ROWLINK(Лист1!$548:$548)</f>
        <v>Row 548, 11289885</v>
      </c>
      <c r="K254" s="1">
        <v>233</v>
      </c>
      <c r="L254" s="1" t="s">
        <v>587</v>
      </c>
      <c r="M254" s="1" t="s">
        <v>132</v>
      </c>
      <c r="N254" s="1" t="s">
        <v>132</v>
      </c>
    </row>
    <row r="255" spans="3:14" ht="12.75">
      <c r="C255" s="2" t="str">
        <f>_XLL.OFFICECOMCLIENT.APPLICATION.ROWLINK(Лист1!$549:$549)</f>
        <v>Row 549, 11289901</v>
      </c>
      <c r="K255" s="1">
        <v>234</v>
      </c>
      <c r="L255" s="1" t="s">
        <v>360</v>
      </c>
      <c r="M255" s="1" t="s">
        <v>132</v>
      </c>
      <c r="N255" s="1" t="s">
        <v>132</v>
      </c>
    </row>
    <row r="256" spans="3:14" ht="12.75">
      <c r="C256" s="2" t="str">
        <f>_XLL.OFFICECOMCLIENT.APPLICATION.ROWLINK(Лист1!$550:$550)</f>
        <v>Row 550, 11289932</v>
      </c>
      <c r="K256" s="1">
        <v>235</v>
      </c>
      <c r="L256" s="1" t="s">
        <v>360</v>
      </c>
      <c r="M256" s="1" t="s">
        <v>509</v>
      </c>
      <c r="N256" s="1" t="s">
        <v>132</v>
      </c>
    </row>
    <row r="257" spans="3:14" ht="12.75">
      <c r="C257" s="2" t="str">
        <f>_XLL.OFFICECOMCLIENT.APPLICATION.ROWLINK(Лист1!$551:$551)</f>
        <v>Row 551, 11289854</v>
      </c>
      <c r="K257" s="1">
        <v>236</v>
      </c>
      <c r="L257" s="1" t="s">
        <v>360</v>
      </c>
      <c r="M257" s="1" t="s">
        <v>510</v>
      </c>
      <c r="N257" s="1" t="s">
        <v>132</v>
      </c>
    </row>
    <row r="258" spans="3:14" ht="12.75">
      <c r="C258" s="2" t="str">
        <f>_XLL.OFFICECOMCLIENT.APPLICATION.ROWLINK(Лист1!$552:$552)</f>
        <v>Row 552, 11289885</v>
      </c>
      <c r="K258" s="1">
        <v>237</v>
      </c>
      <c r="L258" s="1" t="s">
        <v>360</v>
      </c>
      <c r="M258" s="1" t="s">
        <v>511</v>
      </c>
      <c r="N258" s="1" t="s">
        <v>132</v>
      </c>
    </row>
    <row r="259" spans="3:14" ht="12.75">
      <c r="C259" s="2" t="str">
        <f>_XLL.OFFICECOMCLIENT.APPLICATION.ROWLINK(Лист1!$554:$554)</f>
        <v>Row 554, 11289901</v>
      </c>
      <c r="K259" s="1">
        <v>238</v>
      </c>
      <c r="L259" s="1" t="s">
        <v>360</v>
      </c>
      <c r="M259" s="1" t="s">
        <v>511</v>
      </c>
      <c r="N259" s="1" t="s">
        <v>181</v>
      </c>
    </row>
    <row r="260" spans="3:14" ht="12.75">
      <c r="C260" s="2" t="str">
        <f>_XLL.OFFICECOMCLIENT.APPLICATION.ROWLINK(Лист1!$559:$559)</f>
        <v>Row 559, 11289932</v>
      </c>
      <c r="K260" s="1">
        <v>239</v>
      </c>
      <c r="L260" s="1" t="s">
        <v>360</v>
      </c>
      <c r="M260" s="1" t="s">
        <v>588</v>
      </c>
      <c r="N260" s="1" t="s">
        <v>132</v>
      </c>
    </row>
    <row r="261" spans="3:14" ht="12.75">
      <c r="C261" s="2" t="str">
        <f>_XLL.OFFICECOMCLIENT.APPLICATION.ROWLINK(Лист1!$560:$560)</f>
        <v>Row 560, 11289854</v>
      </c>
      <c r="K261" s="1">
        <v>240</v>
      </c>
      <c r="L261" s="1" t="s">
        <v>360</v>
      </c>
      <c r="M261" s="1" t="s">
        <v>589</v>
      </c>
      <c r="N261" s="1" t="s">
        <v>132</v>
      </c>
    </row>
    <row r="262" spans="3:14" ht="12.75">
      <c r="C262" s="2" t="str">
        <f>_XLL.OFFICECOMCLIENT.APPLICATION.ROWLINK(Лист1!$561:$561)</f>
        <v>Row 561, 11289885</v>
      </c>
      <c r="K262" s="1">
        <v>241</v>
      </c>
      <c r="L262" s="1" t="s">
        <v>360</v>
      </c>
      <c r="M262" s="1" t="s">
        <v>590</v>
      </c>
      <c r="N262" s="1" t="s">
        <v>132</v>
      </c>
    </row>
    <row r="263" spans="3:14" ht="12.75">
      <c r="C263" s="2" t="str">
        <f>_XLL.OFFICECOMCLIENT.APPLICATION.ROWLINK(Лист1!$565:$565)</f>
        <v>Row 565, 11289901</v>
      </c>
      <c r="K263" s="1">
        <v>242</v>
      </c>
      <c r="L263" s="1" t="s">
        <v>360</v>
      </c>
      <c r="M263" s="1" t="s">
        <v>590</v>
      </c>
      <c r="N263" s="1" t="s">
        <v>301</v>
      </c>
    </row>
    <row r="264" spans="3:14" ht="12.75">
      <c r="C264" s="2" t="str">
        <f>_XLL.OFFICECOMCLIENT.APPLICATION.ROWLINK(Лист1!$570:$570)</f>
        <v>Row 570, 11289932</v>
      </c>
      <c r="K264" s="1">
        <v>243</v>
      </c>
      <c r="L264" s="1" t="s">
        <v>360</v>
      </c>
      <c r="M264" s="1" t="s">
        <v>591</v>
      </c>
      <c r="N264" s="1" t="s">
        <v>132</v>
      </c>
    </row>
    <row r="265" spans="3:14" ht="12.75">
      <c r="C265" s="2" t="str">
        <f>_XLL.OFFICECOMCLIENT.APPLICATION.ROWLINK(Лист1!$571:$571)</f>
        <v>Row 571, 11289854</v>
      </c>
      <c r="K265" s="1">
        <v>244</v>
      </c>
      <c r="L265" s="1" t="s">
        <v>360</v>
      </c>
      <c r="M265" s="1" t="s">
        <v>592</v>
      </c>
      <c r="N265" s="1" t="s">
        <v>132</v>
      </c>
    </row>
    <row r="266" spans="3:14" ht="12.75">
      <c r="C266" s="2" t="str">
        <f>_XLL.OFFICECOMCLIENT.APPLICATION.ROWLINK(Лист1!$572:$572)</f>
        <v>Row 572, 11289885</v>
      </c>
      <c r="K266" s="1">
        <v>245</v>
      </c>
      <c r="L266" s="1" t="s">
        <v>360</v>
      </c>
      <c r="M266" s="1" t="s">
        <v>593</v>
      </c>
      <c r="N266" s="1" t="s">
        <v>132</v>
      </c>
    </row>
    <row r="267" spans="3:14" ht="12.75">
      <c r="C267" s="2" t="str">
        <f>_XLL.OFFICECOMCLIENT.APPLICATION.ROWLINK(Лист1!$574:$574)</f>
        <v>Row 574, 11289901</v>
      </c>
      <c r="K267" s="1">
        <v>246</v>
      </c>
      <c r="L267" s="1" t="s">
        <v>360</v>
      </c>
      <c r="M267" s="1" t="s">
        <v>593</v>
      </c>
      <c r="N267" s="1" t="s">
        <v>317</v>
      </c>
    </row>
    <row r="268" spans="3:14" ht="12.75">
      <c r="C268" s="2" t="str">
        <f>_XLL.OFFICECOMCLIENT.APPLICATION.ROWLINK(Лист1!$575:$575)</f>
        <v>Row 575, 11289932</v>
      </c>
      <c r="K268" s="1">
        <v>247</v>
      </c>
      <c r="L268" s="1" t="s">
        <v>360</v>
      </c>
      <c r="M268" s="1" t="s">
        <v>593</v>
      </c>
      <c r="N268" s="1" t="s">
        <v>310</v>
      </c>
    </row>
    <row r="269" spans="3:14" ht="12.75">
      <c r="C269" s="2" t="str">
        <f>_XLL.OFFICECOMCLIENT.APPLICATION.ROWLINK(Лист1!$577:$577)</f>
        <v>Row 577, 11289870</v>
      </c>
      <c r="K269" s="1">
        <v>248</v>
      </c>
      <c r="L269" s="1" t="s">
        <v>360</v>
      </c>
      <c r="M269" s="1" t="s">
        <v>593</v>
      </c>
      <c r="N269" s="1" t="s">
        <v>171</v>
      </c>
    </row>
    <row r="270" spans="3:14" ht="12.75">
      <c r="C270" s="2" t="str">
        <f>_XLL.OFFICECOMCLIENT.APPLICATION.ROWLINK(Лист1!$579:$579)</f>
        <v>Row 579, 11289885</v>
      </c>
      <c r="K270" s="1">
        <v>249</v>
      </c>
      <c r="L270" s="1" t="s">
        <v>360</v>
      </c>
      <c r="M270" s="1" t="s">
        <v>593</v>
      </c>
      <c r="N270" s="1" t="s">
        <v>173</v>
      </c>
    </row>
    <row r="271" spans="3:14" ht="12.75">
      <c r="C271" s="2" t="str">
        <f>_XLL.OFFICECOMCLIENT.APPLICATION.ROWLINK(Лист1!$580:$580)</f>
        <v>Row 580, 11289901</v>
      </c>
      <c r="K271" s="1">
        <v>250</v>
      </c>
      <c r="L271" s="1" t="s">
        <v>360</v>
      </c>
      <c r="M271" s="1" t="s">
        <v>594</v>
      </c>
      <c r="N271" s="1" t="s">
        <v>132</v>
      </c>
    </row>
    <row r="272" spans="3:14" ht="12.75">
      <c r="C272" s="2" t="str">
        <f>_XLL.OFFICECOMCLIENT.APPLICATION.ROWLINK(Лист1!$581:$581)</f>
        <v>Row 581, 11289932</v>
      </c>
      <c r="K272" s="1">
        <v>251</v>
      </c>
      <c r="L272" s="1" t="s">
        <v>360</v>
      </c>
      <c r="M272" s="1" t="s">
        <v>595</v>
      </c>
      <c r="N272" s="1" t="s">
        <v>132</v>
      </c>
    </row>
    <row r="273" spans="3:14" ht="12.75">
      <c r="C273" s="2" t="str">
        <f>_XLL.OFFICECOMCLIENT.APPLICATION.ROWLINK(Лист1!$582:$582)</f>
        <v>Row 582, 11289870</v>
      </c>
      <c r="K273" s="1">
        <v>252</v>
      </c>
      <c r="L273" s="1" t="s">
        <v>360</v>
      </c>
      <c r="M273" s="1" t="s">
        <v>596</v>
      </c>
      <c r="N273" s="1" t="s">
        <v>132</v>
      </c>
    </row>
    <row r="274" spans="3:14" ht="12.75">
      <c r="C274" s="2" t="str">
        <f>_XLL.OFFICECOMCLIENT.APPLICATION.ROWLINK(Лист1!$584:$584)</f>
        <v>Row 584, 11289885</v>
      </c>
      <c r="K274" s="1">
        <v>253</v>
      </c>
      <c r="L274" s="1" t="s">
        <v>360</v>
      </c>
      <c r="M274" s="1" t="s">
        <v>596</v>
      </c>
      <c r="N274" s="1" t="s">
        <v>301</v>
      </c>
    </row>
    <row r="275" spans="3:14" ht="12.75">
      <c r="C275" s="2" t="str">
        <f>_XLL.OFFICECOMCLIENT.APPLICATION.ROWLINK(Лист1!$588:$588)</f>
        <v>Row 588, 11289901</v>
      </c>
      <c r="K275" s="1">
        <v>254</v>
      </c>
      <c r="L275" s="1" t="s">
        <v>360</v>
      </c>
      <c r="M275" s="1" t="s">
        <v>597</v>
      </c>
      <c r="N275" s="1" t="s">
        <v>132</v>
      </c>
    </row>
    <row r="276" spans="3:14" ht="12.75">
      <c r="C276" s="2" t="str">
        <f>_XLL.OFFICECOMCLIENT.APPLICATION.ROWLINK(Лист1!$589:$589)</f>
        <v>Row 589, 11289932</v>
      </c>
      <c r="K276" s="1">
        <v>255</v>
      </c>
      <c r="L276" s="1" t="s">
        <v>360</v>
      </c>
      <c r="M276" s="1" t="s">
        <v>598</v>
      </c>
      <c r="N276" s="1" t="s">
        <v>132</v>
      </c>
    </row>
    <row r="277" spans="3:14" ht="12.75">
      <c r="C277" s="2" t="str">
        <f>_XLL.OFFICECOMCLIENT.APPLICATION.ROWLINK(Лист1!$592:$592)</f>
        <v>Row 592, 11289870</v>
      </c>
      <c r="K277" s="1">
        <v>256</v>
      </c>
      <c r="L277" s="1" t="s">
        <v>360</v>
      </c>
      <c r="M277" s="1" t="s">
        <v>598</v>
      </c>
      <c r="N277" s="1" t="s">
        <v>171</v>
      </c>
    </row>
    <row r="278" spans="3:14" ht="12.75">
      <c r="C278" s="2" t="str">
        <f>_XLL.OFFICECOMCLIENT.APPLICATION.ROWLINK(Лист1!$598:$598)</f>
        <v>Row 598, 11289885</v>
      </c>
      <c r="K278" s="1">
        <v>257</v>
      </c>
      <c r="L278" s="1" t="s">
        <v>360</v>
      </c>
      <c r="M278" s="1" t="s">
        <v>545</v>
      </c>
      <c r="N278" s="1" t="s">
        <v>132</v>
      </c>
    </row>
    <row r="279" spans="3:14" ht="12.75">
      <c r="C279" s="2" t="str">
        <f>_XLL.OFFICECOMCLIENT.APPLICATION.ROWLINK(Лист1!$599:$599)</f>
        <v>Row 599, 11289901</v>
      </c>
      <c r="K279" s="1">
        <v>258</v>
      </c>
      <c r="L279" s="1" t="s">
        <v>360</v>
      </c>
      <c r="M279" s="1" t="s">
        <v>599</v>
      </c>
      <c r="N279" s="1" t="s">
        <v>132</v>
      </c>
    </row>
    <row r="280" spans="3:14" ht="12.75">
      <c r="C280" s="2" t="str">
        <f>_XLL.OFFICECOMCLIENT.APPLICATION.ROWLINK(Лист1!$601:$601)</f>
        <v>Row 601, 11289932</v>
      </c>
      <c r="K280" s="1">
        <v>259</v>
      </c>
      <c r="L280" s="1" t="s">
        <v>360</v>
      </c>
      <c r="M280" s="1" t="s">
        <v>599</v>
      </c>
      <c r="N280" s="1" t="s">
        <v>171</v>
      </c>
    </row>
    <row r="281" spans="3:14" ht="12.75">
      <c r="C281" s="2" t="str">
        <f>_XLL.OFFICECOMCLIENT.APPLICATION.ROWLINK(Лист1!$602:$602)</f>
        <v>Row 602, 11289870</v>
      </c>
      <c r="K281" s="1">
        <v>260</v>
      </c>
      <c r="L281" s="1" t="s">
        <v>380</v>
      </c>
      <c r="M281" s="1" t="s">
        <v>132</v>
      </c>
      <c r="N281" s="1" t="s">
        <v>132</v>
      </c>
    </row>
    <row r="282" spans="3:14" ht="12.75">
      <c r="C282" s="2" t="str">
        <f>_XLL.OFFICECOMCLIENT.APPLICATION.ROWLINK(Лист1!$603:$603)</f>
        <v>Row 603, 11289885</v>
      </c>
      <c r="K282" s="1">
        <v>261</v>
      </c>
      <c r="L282" s="1" t="s">
        <v>380</v>
      </c>
      <c r="M282" s="1" t="s">
        <v>509</v>
      </c>
      <c r="N282" s="1" t="s">
        <v>132</v>
      </c>
    </row>
    <row r="283" spans="3:14" ht="12.75">
      <c r="C283" s="2" t="str">
        <f>_XLL.OFFICECOMCLIENT.APPLICATION.ROWLINK(Лист1!$604:$604)</f>
        <v>Row 604, 11289901</v>
      </c>
      <c r="K283" s="1">
        <v>262</v>
      </c>
      <c r="L283" s="1" t="s">
        <v>380</v>
      </c>
      <c r="M283" s="1" t="s">
        <v>510</v>
      </c>
      <c r="N283" s="1" t="s">
        <v>132</v>
      </c>
    </row>
    <row r="284" spans="3:14" ht="12.75">
      <c r="C284" s="2" t="str">
        <f>_XLL.OFFICECOMCLIENT.APPLICATION.ROWLINK(Лист1!$605:$605)</f>
        <v>Row 605, 11289932</v>
      </c>
      <c r="K284" s="1">
        <v>263</v>
      </c>
      <c r="L284" s="1" t="s">
        <v>380</v>
      </c>
      <c r="M284" s="1" t="s">
        <v>511</v>
      </c>
      <c r="N284" s="1" t="s">
        <v>132</v>
      </c>
    </row>
    <row r="285" spans="3:14" ht="12.75">
      <c r="C285" s="2" t="str">
        <f>_XLL.OFFICECOMCLIENT.APPLICATION.ROWLINK(Лист1!$607:$607)</f>
        <v>Row 607, 11289870</v>
      </c>
      <c r="K285" s="1">
        <v>264</v>
      </c>
      <c r="L285" s="1" t="s">
        <v>380</v>
      </c>
      <c r="M285" s="1" t="s">
        <v>511</v>
      </c>
      <c r="N285" s="1" t="s">
        <v>181</v>
      </c>
    </row>
    <row r="286" spans="3:14" ht="12.75">
      <c r="C286" s="2" t="str">
        <f>_XLL.OFFICECOMCLIENT.APPLICATION.ROWLINK(Лист1!$608:$608)</f>
        <v>Row 608, 11289885</v>
      </c>
      <c r="K286" s="1">
        <v>265</v>
      </c>
      <c r="L286" s="1" t="s">
        <v>380</v>
      </c>
      <c r="M286" s="1" t="s">
        <v>584</v>
      </c>
      <c r="N286" s="1" t="s">
        <v>132</v>
      </c>
    </row>
    <row r="287" spans="3:14" ht="12.75">
      <c r="C287" s="2" t="str">
        <f>_XLL.OFFICECOMCLIENT.APPLICATION.ROWLINK(Лист1!$609:$609)</f>
        <v>Row 609, 11289901</v>
      </c>
      <c r="K287" s="1">
        <v>266</v>
      </c>
      <c r="L287" s="1" t="s">
        <v>380</v>
      </c>
      <c r="M287" s="1" t="s">
        <v>585</v>
      </c>
      <c r="N287" s="1" t="s">
        <v>132</v>
      </c>
    </row>
    <row r="288" spans="3:14" ht="12.75">
      <c r="C288" s="2" t="str">
        <f>_XLL.OFFICECOMCLIENT.APPLICATION.ROWLINK(Лист1!$611:$611)</f>
        <v>Row 611, 11289932</v>
      </c>
      <c r="K288" s="1">
        <v>267</v>
      </c>
      <c r="L288" s="1" t="s">
        <v>380</v>
      </c>
      <c r="M288" s="1" t="s">
        <v>585</v>
      </c>
      <c r="N288" s="1" t="s">
        <v>317</v>
      </c>
    </row>
    <row r="289" spans="3:14" ht="12.75">
      <c r="C289" s="2" t="str">
        <f>_XLL.OFFICECOMCLIENT.APPLICATION.ROWLINK(Лист1!$612:$612)</f>
        <v>Row 612, 11289870</v>
      </c>
      <c r="K289" s="1">
        <v>268</v>
      </c>
      <c r="L289" s="1" t="s">
        <v>380</v>
      </c>
      <c r="M289" s="1" t="s">
        <v>585</v>
      </c>
      <c r="N289" s="1" t="s">
        <v>310</v>
      </c>
    </row>
    <row r="290" spans="3:14" ht="12.75">
      <c r="C290" s="2" t="str">
        <f>_XLL.OFFICECOMCLIENT.APPLICATION.ROWLINK(Лист1!$614:$614)</f>
        <v>Row 614, 11289885</v>
      </c>
      <c r="K290" s="1">
        <v>269</v>
      </c>
      <c r="L290" s="1" t="s">
        <v>380</v>
      </c>
      <c r="M290" s="1" t="s">
        <v>585</v>
      </c>
      <c r="N290" s="1" t="s">
        <v>169</v>
      </c>
    </row>
    <row r="291" spans="3:14" ht="12.75">
      <c r="C291" s="2" t="str">
        <f>_XLL.OFFICECOMCLIENT.APPLICATION.ROWLINK(Лист1!$615:$615)</f>
        <v>Row 615, 11289901</v>
      </c>
      <c r="K291" s="1">
        <v>270</v>
      </c>
      <c r="L291" s="1" t="s">
        <v>380</v>
      </c>
      <c r="M291" s="1" t="s">
        <v>585</v>
      </c>
      <c r="N291" s="1" t="s">
        <v>171</v>
      </c>
    </row>
    <row r="292" spans="3:14" ht="12.75">
      <c r="C292" s="2" t="str">
        <f>_XLL.OFFICECOMCLIENT.APPLICATION.ROWLINK(Лист1!$617:$617)</f>
        <v>Row 617, 11289932</v>
      </c>
      <c r="K292" s="1">
        <v>271</v>
      </c>
      <c r="L292" s="1" t="s">
        <v>380</v>
      </c>
      <c r="M292" s="1" t="s">
        <v>585</v>
      </c>
      <c r="N292" s="1" t="s">
        <v>173</v>
      </c>
    </row>
    <row r="293" spans="3:14" ht="12.75">
      <c r="C293" s="2" t="str">
        <f>_XLL.OFFICECOMCLIENT.APPLICATION.ROWLINK(Лист1!$618:$618)</f>
        <v>Row 618, 11289870</v>
      </c>
      <c r="K293" s="1">
        <v>272</v>
      </c>
      <c r="L293" s="1" t="s">
        <v>600</v>
      </c>
      <c r="M293" s="1" t="s">
        <v>132</v>
      </c>
      <c r="N293" s="1" t="s">
        <v>132</v>
      </c>
    </row>
    <row r="294" spans="3:14" ht="12.75">
      <c r="C294" s="2" t="str">
        <f>_XLL.OFFICECOMCLIENT.APPLICATION.ROWLINK(Лист1!$619:$619)</f>
        <v>Row 619, 11289885</v>
      </c>
      <c r="K294" s="1">
        <v>273</v>
      </c>
      <c r="L294" s="1" t="s">
        <v>384</v>
      </c>
      <c r="M294" s="1" t="s">
        <v>132</v>
      </c>
      <c r="N294" s="1" t="s">
        <v>132</v>
      </c>
    </row>
    <row r="295" spans="3:14" ht="12.75">
      <c r="C295" s="2" t="str">
        <f>_XLL.OFFICECOMCLIENT.APPLICATION.ROWLINK(Лист1!$620:$620)</f>
        <v>Row 620, 11289901</v>
      </c>
      <c r="K295" s="1">
        <v>274</v>
      </c>
      <c r="L295" s="1" t="s">
        <v>384</v>
      </c>
      <c r="M295" s="1" t="s">
        <v>509</v>
      </c>
      <c r="N295" s="1" t="s">
        <v>132</v>
      </c>
    </row>
    <row r="296" spans="3:14" ht="12.75">
      <c r="C296" s="2" t="str">
        <f>_XLL.OFFICECOMCLIENT.APPLICATION.ROWLINK(Лист1!$621:$621)</f>
        <v>Row 621, 11289932</v>
      </c>
      <c r="K296" s="1">
        <v>275</v>
      </c>
      <c r="L296" s="1" t="s">
        <v>384</v>
      </c>
      <c r="M296" s="1" t="s">
        <v>510</v>
      </c>
      <c r="N296" s="1" t="s">
        <v>132</v>
      </c>
    </row>
    <row r="297" spans="3:14" ht="12.75">
      <c r="C297" s="2" t="str">
        <f>_XLL.OFFICECOMCLIENT.APPLICATION.ROWLINK(Лист1!$622:$622)</f>
        <v>Row 622, 11289870</v>
      </c>
      <c r="K297" s="1">
        <v>276</v>
      </c>
      <c r="L297" s="1" t="s">
        <v>384</v>
      </c>
      <c r="M297" s="1" t="s">
        <v>511</v>
      </c>
      <c r="N297" s="1" t="s">
        <v>132</v>
      </c>
    </row>
    <row r="298" spans="3:14" ht="12.75">
      <c r="C298" s="2" t="str">
        <f>_XLL.OFFICECOMCLIENT.APPLICATION.ROWLINK(Лист1!$624:$624)</f>
        <v>Row 624, 11289885</v>
      </c>
      <c r="K298" s="1">
        <v>277</v>
      </c>
      <c r="L298" s="1" t="s">
        <v>384</v>
      </c>
      <c r="M298" s="1" t="s">
        <v>511</v>
      </c>
      <c r="N298" s="1" t="s">
        <v>181</v>
      </c>
    </row>
    <row r="299" spans="3:14" ht="12.75">
      <c r="C299" s="2" t="str">
        <f>_XLL.OFFICECOMCLIENT.APPLICATION.ROWLINK(Лист1!$638:$638)</f>
        <v>Row 638, 11289901</v>
      </c>
      <c r="K299" s="1">
        <v>278</v>
      </c>
      <c r="L299" s="1" t="s">
        <v>384</v>
      </c>
      <c r="M299" s="1" t="s">
        <v>601</v>
      </c>
      <c r="N299" s="1" t="s">
        <v>132</v>
      </c>
    </row>
    <row r="300" spans="3:14" ht="12.75">
      <c r="C300" s="2" t="str">
        <f>_XLL.OFFICECOMCLIENT.APPLICATION.ROWLINK(Лист1!$639:$639)</f>
        <v>Row 639, 11289932</v>
      </c>
      <c r="K300" s="1">
        <v>279</v>
      </c>
      <c r="L300" s="1" t="s">
        <v>384</v>
      </c>
      <c r="M300" s="1" t="s">
        <v>602</v>
      </c>
      <c r="N300" s="1" t="s">
        <v>132</v>
      </c>
    </row>
    <row r="301" spans="3:14" ht="12.75">
      <c r="C301" s="2" t="str">
        <f>_XLL.OFFICECOMCLIENT.APPLICATION.ROWLINK(Лист1!$640:$640)</f>
        <v>Row 640, 11289870</v>
      </c>
      <c r="K301" s="1">
        <v>280</v>
      </c>
      <c r="L301" s="1" t="s">
        <v>384</v>
      </c>
      <c r="M301" s="1" t="s">
        <v>603</v>
      </c>
      <c r="N301" s="1" t="s">
        <v>132</v>
      </c>
    </row>
    <row r="302" spans="3:14" ht="12.75">
      <c r="C302" s="2" t="str">
        <f>_XLL.OFFICECOMCLIENT.APPLICATION.ROWLINK(Лист1!$642:$642)</f>
        <v>Row 642, 11289885</v>
      </c>
      <c r="K302" s="1">
        <v>281</v>
      </c>
      <c r="L302" s="1" t="s">
        <v>384</v>
      </c>
      <c r="M302" s="1" t="s">
        <v>603</v>
      </c>
      <c r="N302" s="1" t="s">
        <v>301</v>
      </c>
    </row>
    <row r="303" spans="3:14" ht="12.75">
      <c r="C303" s="2" t="str">
        <f>_XLL.OFFICECOMCLIENT.APPLICATION.ROWLINK(Лист1!$644:$644)</f>
        <v>Row 644, 11289901</v>
      </c>
      <c r="K303" s="1">
        <v>282</v>
      </c>
      <c r="L303" s="1" t="s">
        <v>391</v>
      </c>
      <c r="M303" s="1" t="s">
        <v>132</v>
      </c>
      <c r="N303" s="1" t="s">
        <v>132</v>
      </c>
    </row>
    <row r="304" spans="3:14" ht="12.75">
      <c r="C304" s="2" t="str">
        <f>_XLL.OFFICECOMCLIENT.APPLICATION.ROWLINK(Лист1!$656:$656)</f>
        <v>Row 656, 11289932</v>
      </c>
      <c r="K304" s="1">
        <v>283</v>
      </c>
      <c r="L304" s="1" t="s">
        <v>391</v>
      </c>
      <c r="M304" s="1" t="s">
        <v>601</v>
      </c>
      <c r="N304" s="1" t="s">
        <v>132</v>
      </c>
    </row>
    <row r="305" spans="3:14" ht="12.75">
      <c r="C305" s="2" t="str">
        <f>_XLL.OFFICECOMCLIENT.APPLICATION.ROWLINK(Лист1!$657:$657)</f>
        <v>Row 657, 11289870</v>
      </c>
      <c r="K305" s="1">
        <v>284</v>
      </c>
      <c r="L305" s="1" t="s">
        <v>391</v>
      </c>
      <c r="M305" s="1" t="s">
        <v>602</v>
      </c>
      <c r="N305" s="1" t="s">
        <v>132</v>
      </c>
    </row>
    <row r="306" spans="3:14" ht="12.75">
      <c r="C306" s="2" t="str">
        <f>_XLL.OFFICECOMCLIENT.APPLICATION.ROWLINK(Лист1!$658:$658)</f>
        <v>Row 658, 11289885</v>
      </c>
      <c r="K306" s="1">
        <v>285</v>
      </c>
      <c r="L306" s="1" t="s">
        <v>391</v>
      </c>
      <c r="M306" s="1" t="s">
        <v>603</v>
      </c>
      <c r="N306" s="1" t="s">
        <v>132</v>
      </c>
    </row>
    <row r="307" spans="3:14" ht="12.75">
      <c r="C307" s="2" t="str">
        <f>_XLL.OFFICECOMCLIENT.APPLICATION.ROWLINK(Лист1!$660:$660)</f>
        <v>Row 660, 11289901</v>
      </c>
      <c r="K307" s="1">
        <v>286</v>
      </c>
      <c r="L307" s="1" t="s">
        <v>391</v>
      </c>
      <c r="M307" s="1" t="s">
        <v>603</v>
      </c>
      <c r="N307" s="1" t="s">
        <v>301</v>
      </c>
    </row>
    <row r="308" spans="3:14" ht="12.75">
      <c r="C308" s="2" t="str">
        <f>_XLL.OFFICECOMCLIENT.APPLICATION.ROWLINK(Лист1!$665:$665)</f>
        <v>Row 665, 11289932</v>
      </c>
      <c r="K308" s="1">
        <v>287</v>
      </c>
      <c r="L308" s="1" t="s">
        <v>391</v>
      </c>
      <c r="M308" s="1" t="s">
        <v>604</v>
      </c>
      <c r="N308" s="1" t="s">
        <v>132</v>
      </c>
    </row>
    <row r="309" spans="3:14" ht="12.75">
      <c r="C309" s="2" t="str">
        <f>_XLL.OFFICECOMCLIENT.APPLICATION.ROWLINK(Лист1!$666:$666)</f>
        <v>Row 666, 11289870</v>
      </c>
      <c r="K309" s="1">
        <v>288</v>
      </c>
      <c r="L309" s="1" t="s">
        <v>391</v>
      </c>
      <c r="M309" s="1" t="s">
        <v>605</v>
      </c>
      <c r="N309" s="1" t="s">
        <v>132</v>
      </c>
    </row>
    <row r="310" spans="3:14" ht="12.75">
      <c r="C310" s="2" t="str">
        <f>_XLL.OFFICECOMCLIENT.APPLICATION.ROWLINK(Лист1!$667:$667)</f>
        <v>Row 667, 11289885</v>
      </c>
      <c r="K310" s="1">
        <v>289</v>
      </c>
      <c r="L310" s="1" t="s">
        <v>391</v>
      </c>
      <c r="M310" s="1" t="s">
        <v>606</v>
      </c>
      <c r="N310" s="1" t="s">
        <v>132</v>
      </c>
    </row>
    <row r="311" spans="3:14" ht="12.75">
      <c r="C311" s="2" t="str">
        <f>_XLL.OFFICECOMCLIENT.APPLICATION.ROWLINK(Лист1!$669:$669)</f>
        <v>Row 669, 11289901</v>
      </c>
      <c r="K311" s="1">
        <v>290</v>
      </c>
      <c r="L311" s="1" t="s">
        <v>391</v>
      </c>
      <c r="M311" s="1" t="s">
        <v>606</v>
      </c>
      <c r="N311" s="1" t="s">
        <v>301</v>
      </c>
    </row>
    <row r="312" spans="3:14" ht="12.75">
      <c r="C312" s="2" t="str">
        <f>_XLL.OFFICECOMCLIENT.APPLICATION.ROWLINK(Лист1!$671:$671)</f>
        <v>Row 671, 11289932</v>
      </c>
      <c r="K312" s="1">
        <v>291</v>
      </c>
      <c r="L312" s="1" t="s">
        <v>391</v>
      </c>
      <c r="M312" s="1" t="s">
        <v>607</v>
      </c>
      <c r="N312" s="1" t="s">
        <v>132</v>
      </c>
    </row>
    <row r="313" spans="3:14" ht="12.75">
      <c r="C313" s="2" t="str">
        <f>_XLL.OFFICECOMCLIENT.APPLICATION.ROWLINK(Лист1!$672:$672)</f>
        <v>Row 672, 11289870</v>
      </c>
      <c r="K313" s="1">
        <v>292</v>
      </c>
      <c r="L313" s="1" t="s">
        <v>391</v>
      </c>
      <c r="M313" s="1" t="s">
        <v>608</v>
      </c>
      <c r="N313" s="1" t="s">
        <v>132</v>
      </c>
    </row>
    <row r="314" spans="3:14" ht="12.75">
      <c r="C314" s="2" t="str">
        <f>_XLL.OFFICECOMCLIENT.APPLICATION.ROWLINK(Лист1!$673:$673)</f>
        <v>Row 673, 11289885</v>
      </c>
      <c r="K314" s="1">
        <v>293</v>
      </c>
      <c r="L314" s="1" t="s">
        <v>391</v>
      </c>
      <c r="M314" s="1" t="s">
        <v>609</v>
      </c>
      <c r="N314" s="1" t="s">
        <v>132</v>
      </c>
    </row>
    <row r="315" spans="3:14" ht="12.75">
      <c r="C315" s="2" t="str">
        <f>_XLL.OFFICECOMCLIENT.APPLICATION.ROWLINK(Лист1!$675:$675)</f>
        <v>Row 675, 11289917</v>
      </c>
      <c r="K315" s="1">
        <v>294</v>
      </c>
      <c r="L315" s="1" t="s">
        <v>391</v>
      </c>
      <c r="M315" s="1" t="s">
        <v>609</v>
      </c>
      <c r="N315" s="1" t="s">
        <v>301</v>
      </c>
    </row>
    <row r="316" spans="3:14" ht="12.75">
      <c r="C316" s="2" t="str">
        <f>_XLL.OFFICECOMCLIENT.APPLICATION.ROWLINK(Лист1!$689:$689)</f>
        <v>Row 689, 11289932</v>
      </c>
      <c r="K316" s="1">
        <v>295</v>
      </c>
      <c r="L316" s="1" t="s">
        <v>391</v>
      </c>
      <c r="M316" s="1" t="s">
        <v>514</v>
      </c>
      <c r="N316" s="1" t="s">
        <v>132</v>
      </c>
    </row>
    <row r="317" spans="3:14" ht="12.75">
      <c r="C317" s="2" t="str">
        <f>_XLL.OFFICECOMCLIENT.APPLICATION.ROWLINK(Лист1!$690:$690)</f>
        <v>Row 690, 11289870</v>
      </c>
      <c r="K317" s="1">
        <v>296</v>
      </c>
      <c r="L317" s="1" t="s">
        <v>391</v>
      </c>
      <c r="M317" s="1" t="s">
        <v>515</v>
      </c>
      <c r="N317" s="1" t="s">
        <v>132</v>
      </c>
    </row>
    <row r="318" spans="3:14" ht="12.75">
      <c r="C318" s="2" t="str">
        <f>_XLL.OFFICECOMCLIENT.APPLICATION.ROWLINK(Лист1!$691:$691)</f>
        <v>Row 691, 11289885</v>
      </c>
      <c r="K318" s="1">
        <v>297</v>
      </c>
      <c r="L318" s="1" t="s">
        <v>391</v>
      </c>
      <c r="M318" s="1" t="s">
        <v>610</v>
      </c>
      <c r="N318" s="1" t="s">
        <v>132</v>
      </c>
    </row>
    <row r="319" spans="3:14" ht="12.75">
      <c r="C319" s="2" t="str">
        <f>_XLL.OFFICECOMCLIENT.APPLICATION.ROWLINK(Лист1!$693:$693)</f>
        <v>Row 693, 11289917</v>
      </c>
      <c r="K319" s="1">
        <v>298</v>
      </c>
      <c r="L319" s="1" t="s">
        <v>391</v>
      </c>
      <c r="M319" s="1" t="s">
        <v>610</v>
      </c>
      <c r="N319" s="1" t="s">
        <v>321</v>
      </c>
    </row>
    <row r="320" spans="3:14" ht="12.75">
      <c r="C320" s="2" t="str">
        <f>_XLL.OFFICECOMCLIENT.APPLICATION.ROWLINK(Лист1!$694:$694)</f>
        <v>Row 694, 11289932</v>
      </c>
      <c r="K320" s="1">
        <v>299</v>
      </c>
      <c r="L320" s="1" t="s">
        <v>391</v>
      </c>
      <c r="M320" s="1" t="s">
        <v>545</v>
      </c>
      <c r="N320" s="1" t="s">
        <v>132</v>
      </c>
    </row>
    <row r="321" spans="3:14" ht="12.75">
      <c r="C321" s="2" t="str">
        <f>_XLL.OFFICECOMCLIENT.APPLICATION.ROWLINK(Лист1!$695:$695)</f>
        <v>Row 695, 11289870</v>
      </c>
      <c r="K321" s="1">
        <v>300</v>
      </c>
      <c r="L321" s="1" t="s">
        <v>391</v>
      </c>
      <c r="M321" s="1" t="s">
        <v>611</v>
      </c>
      <c r="N321" s="1" t="s">
        <v>132</v>
      </c>
    </row>
    <row r="322" spans="3:14" ht="12.75">
      <c r="C322" s="2" t="str">
        <f>_XLL.OFFICECOMCLIENT.APPLICATION.ROWLINK(Лист1!$697:$697)</f>
        <v>Row 697, 11289885</v>
      </c>
      <c r="K322" s="1">
        <v>301</v>
      </c>
      <c r="L322" s="1" t="s">
        <v>391</v>
      </c>
      <c r="M322" s="1" t="s">
        <v>611</v>
      </c>
      <c r="N322" s="1" t="s">
        <v>171</v>
      </c>
    </row>
    <row r="323" spans="3:14" ht="12.75">
      <c r="C323" s="2" t="str">
        <f>_XLL.OFFICECOMCLIENT.APPLICATION.ROWLINK(Лист1!$698:$698)</f>
        <v>Row 698, 11289917</v>
      </c>
      <c r="K323" s="1">
        <v>302</v>
      </c>
      <c r="L323" s="1" t="s">
        <v>391</v>
      </c>
      <c r="M323" s="1" t="s">
        <v>612</v>
      </c>
      <c r="N323" s="1" t="s">
        <v>132</v>
      </c>
    </row>
    <row r="324" spans="3:14" ht="12.75">
      <c r="C324" s="2" t="str">
        <f>_XLL.OFFICECOMCLIENT.APPLICATION.ROWLINK(Лист1!$700:$700)</f>
        <v>Row 700, 11289932</v>
      </c>
      <c r="K324" s="1">
        <v>303</v>
      </c>
      <c r="L324" s="1" t="s">
        <v>391</v>
      </c>
      <c r="M324" s="1" t="s">
        <v>612</v>
      </c>
      <c r="N324" s="1" t="s">
        <v>171</v>
      </c>
    </row>
    <row r="325" spans="3:14" ht="12.75">
      <c r="C325" s="2" t="str">
        <f>_XLL.OFFICECOMCLIENT.APPLICATION.ROWLINK(Лист1!$701:$701)</f>
        <v>Row 701, 11289870</v>
      </c>
      <c r="K325" s="1">
        <v>304</v>
      </c>
      <c r="L325" s="1" t="s">
        <v>391</v>
      </c>
      <c r="M325" s="1" t="s">
        <v>613</v>
      </c>
      <c r="N325" s="1" t="s">
        <v>132</v>
      </c>
    </row>
    <row r="326" spans="3:14" ht="12.75">
      <c r="C326" s="2" t="str">
        <f>_XLL.OFFICECOMCLIENT.APPLICATION.ROWLINK(Лист1!$703:$703)</f>
        <v>Row 703, 11289885</v>
      </c>
      <c r="K326" s="1">
        <v>305</v>
      </c>
      <c r="L326" s="1" t="s">
        <v>391</v>
      </c>
      <c r="M326" s="1" t="s">
        <v>613</v>
      </c>
      <c r="N326" s="1" t="s">
        <v>171</v>
      </c>
    </row>
    <row r="327" spans="3:14" ht="12.75">
      <c r="C327" s="2" t="str">
        <f>_XLL.OFFICECOMCLIENT.APPLICATION.ROWLINK(Лист1!$704:$704)</f>
        <v>Row 704, 11289917</v>
      </c>
      <c r="K327" s="1">
        <v>306</v>
      </c>
      <c r="L327" s="1" t="s">
        <v>391</v>
      </c>
      <c r="M327" s="1" t="s">
        <v>614</v>
      </c>
      <c r="N327" s="1" t="s">
        <v>132</v>
      </c>
    </row>
    <row r="328" spans="3:14" ht="12.75">
      <c r="C328" s="2" t="str">
        <f>_XLL.OFFICECOMCLIENT.APPLICATION.ROWLINK(Лист1!$706:$706)</f>
        <v>Row 706, 11289932</v>
      </c>
      <c r="K328" s="1">
        <v>307</v>
      </c>
      <c r="L328" s="1" t="s">
        <v>391</v>
      </c>
      <c r="M328" s="1" t="s">
        <v>614</v>
      </c>
      <c r="N328" s="1" t="s">
        <v>171</v>
      </c>
    </row>
    <row r="329" spans="3:14" ht="12.75">
      <c r="C329" s="2" t="str">
        <f>_XLL.OFFICECOMCLIENT.APPLICATION.ROWLINK(Лист1!$707:$707)</f>
        <v>Row 707, 11289870</v>
      </c>
      <c r="K329" s="1">
        <v>308</v>
      </c>
      <c r="L329" s="1" t="s">
        <v>411</v>
      </c>
      <c r="M329" s="1" t="s">
        <v>132</v>
      </c>
      <c r="N329" s="1" t="s">
        <v>132</v>
      </c>
    </row>
    <row r="330" spans="3:14" ht="12.75">
      <c r="C330" s="2" t="str">
        <f>_XLL.OFFICECOMCLIENT.APPLICATION.ROWLINK(Лист1!$708:$708)</f>
        <v>Row 708, 11289885</v>
      </c>
      <c r="K330" s="1">
        <v>309</v>
      </c>
      <c r="L330" s="1" t="s">
        <v>411</v>
      </c>
      <c r="M330" s="1" t="s">
        <v>601</v>
      </c>
      <c r="N330" s="1" t="s">
        <v>132</v>
      </c>
    </row>
    <row r="331" spans="3:14" ht="12.75">
      <c r="C331" s="2" t="str">
        <f>_XLL.OFFICECOMCLIENT.APPLICATION.ROWLINK(Лист1!$709:$709)</f>
        <v>Row 709, 11289917</v>
      </c>
      <c r="K331" s="1">
        <v>310</v>
      </c>
      <c r="L331" s="1" t="s">
        <v>411</v>
      </c>
      <c r="M331" s="1" t="s">
        <v>602</v>
      </c>
      <c r="N331" s="1" t="s">
        <v>132</v>
      </c>
    </row>
    <row r="332" spans="3:14" ht="12.75">
      <c r="C332" s="2" t="str">
        <f>_XLL.OFFICECOMCLIENT.APPLICATION.ROWLINK(Лист1!$710:$710)</f>
        <v>Row 710, 11289948</v>
      </c>
      <c r="K332" s="1">
        <v>311</v>
      </c>
      <c r="L332" s="1" t="s">
        <v>411</v>
      </c>
      <c r="M332" s="1" t="s">
        <v>603</v>
      </c>
      <c r="N332" s="1" t="s">
        <v>132</v>
      </c>
    </row>
    <row r="333" spans="3:14" ht="12.75">
      <c r="C333" s="2" t="str">
        <f>_XLL.OFFICECOMCLIENT.APPLICATION.ROWLINK(Лист1!$712:$712)</f>
        <v>Row 712, 11289870</v>
      </c>
      <c r="K333" s="1">
        <v>312</v>
      </c>
      <c r="L333" s="1" t="s">
        <v>411</v>
      </c>
      <c r="M333" s="1" t="s">
        <v>603</v>
      </c>
      <c r="N333" s="1" t="s">
        <v>301</v>
      </c>
    </row>
    <row r="334" spans="3:14" ht="12.75">
      <c r="C334" s="2" t="str">
        <f>_XLL.OFFICECOMCLIENT.APPLICATION.ROWLINK(Лист1!$714:$714)</f>
        <v>Row 714, 11289885</v>
      </c>
      <c r="K334" s="1">
        <v>313</v>
      </c>
      <c r="L334" s="1" t="s">
        <v>615</v>
      </c>
      <c r="M334" s="1" t="s">
        <v>132</v>
      </c>
      <c r="N334" s="1" t="s">
        <v>132</v>
      </c>
    </row>
    <row r="335" spans="3:14" ht="12.75">
      <c r="C335" s="2" t="str">
        <f>_XLL.OFFICECOMCLIENT.APPLICATION.ROWLINK(Лист1!$715:$715)</f>
        <v>Row 715, 11289917</v>
      </c>
      <c r="K335" s="1">
        <v>314</v>
      </c>
      <c r="L335" s="1" t="s">
        <v>415</v>
      </c>
      <c r="M335" s="1" t="s">
        <v>132</v>
      </c>
      <c r="N335" s="1" t="s">
        <v>132</v>
      </c>
    </row>
    <row r="336" spans="3:14" ht="12.75">
      <c r="C336" s="2" t="str">
        <f>_XLL.OFFICECOMCLIENT.APPLICATION.ROWLINK(Лист1!$716:$716)</f>
        <v>Row 716, 11289948</v>
      </c>
      <c r="K336" s="1">
        <v>315</v>
      </c>
      <c r="L336" s="1" t="s">
        <v>415</v>
      </c>
      <c r="M336" s="1" t="s">
        <v>616</v>
      </c>
      <c r="N336" s="1" t="s">
        <v>132</v>
      </c>
    </row>
    <row r="337" spans="3:14" ht="12.75">
      <c r="C337" s="2" t="str">
        <f>_XLL.OFFICECOMCLIENT.APPLICATION.ROWLINK(Лист1!$717:$717)</f>
        <v>Row 717, 11289870</v>
      </c>
      <c r="K337" s="1">
        <v>316</v>
      </c>
      <c r="L337" s="1" t="s">
        <v>415</v>
      </c>
      <c r="M337" s="1" t="s">
        <v>617</v>
      </c>
      <c r="N337" s="1" t="s">
        <v>132</v>
      </c>
    </row>
    <row r="338" spans="3:14" ht="12.75">
      <c r="C338" s="2" t="str">
        <f>_XLL.OFFICECOMCLIENT.APPLICATION.ROWLINK(Лист1!$719:$719)</f>
        <v>Row 719, 11289885</v>
      </c>
      <c r="K338" s="1">
        <v>317</v>
      </c>
      <c r="L338" s="1" t="s">
        <v>415</v>
      </c>
      <c r="M338" s="1" t="s">
        <v>617</v>
      </c>
      <c r="N338" s="1" t="s">
        <v>421</v>
      </c>
    </row>
    <row r="339" spans="3:14" ht="12.75">
      <c r="C339" s="2" t="str">
        <f>_XLL.OFFICECOMCLIENT.APPLICATION.ROWLINK(Лист1!$720:$720)</f>
        <v>Row 720, 11289917</v>
      </c>
      <c r="K339" s="1">
        <v>318</v>
      </c>
      <c r="L339" s="1" t="s">
        <v>423</v>
      </c>
      <c r="M339" s="1" t="s">
        <v>132</v>
      </c>
      <c r="N339" s="1" t="s">
        <v>132</v>
      </c>
    </row>
    <row r="340" spans="3:14" ht="12.75">
      <c r="C340" s="2" t="str">
        <f>_XLL.OFFICECOMCLIENT.APPLICATION.ROWLINK(Лист1!$721:$721)</f>
        <v>Row 721, 11289948</v>
      </c>
      <c r="K340" s="1">
        <v>319</v>
      </c>
      <c r="L340" s="1" t="s">
        <v>423</v>
      </c>
      <c r="M340" s="1" t="s">
        <v>509</v>
      </c>
      <c r="N340" s="1" t="s">
        <v>132</v>
      </c>
    </row>
    <row r="341" spans="3:14" ht="12.75">
      <c r="C341" s="2" t="str">
        <f>_XLL.OFFICECOMCLIENT.APPLICATION.ROWLINK(Лист1!$722:$722)</f>
        <v>Row 722, 11289870</v>
      </c>
      <c r="K341" s="1">
        <v>320</v>
      </c>
      <c r="L341" s="1" t="s">
        <v>423</v>
      </c>
      <c r="M341" s="1" t="s">
        <v>510</v>
      </c>
      <c r="N341" s="1" t="s">
        <v>132</v>
      </c>
    </row>
    <row r="342" spans="3:14" ht="12.75">
      <c r="C342" s="2" t="str">
        <f>_XLL.OFFICECOMCLIENT.APPLICATION.ROWLINK(Лист1!$723:$723)</f>
        <v>Row 723, 11289885</v>
      </c>
      <c r="K342" s="1">
        <v>321</v>
      </c>
      <c r="L342" s="1" t="s">
        <v>423</v>
      </c>
      <c r="M342" s="1" t="s">
        <v>511</v>
      </c>
      <c r="N342" s="1" t="s">
        <v>132</v>
      </c>
    </row>
    <row r="343" spans="3:14" ht="12.75">
      <c r="C343" s="2" t="str">
        <f>_XLL.OFFICECOMCLIENT.APPLICATION.ROWLINK(Лист1!$725:$725)</f>
        <v>Row 725, 11289917</v>
      </c>
      <c r="K343" s="1">
        <v>322</v>
      </c>
      <c r="L343" s="1" t="s">
        <v>423</v>
      </c>
      <c r="M343" s="1" t="s">
        <v>511</v>
      </c>
      <c r="N343" s="1" t="s">
        <v>181</v>
      </c>
    </row>
    <row r="344" spans="3:14" ht="12.75">
      <c r="C344" s="2" t="str">
        <f>_XLL.OFFICECOMCLIENT.APPLICATION.ROWLINK(Лист1!$733:$733)</f>
        <v>Row 733, 11289948</v>
      </c>
      <c r="K344" s="1">
        <v>323</v>
      </c>
      <c r="L344" s="1" t="s">
        <v>423</v>
      </c>
      <c r="M344" s="1" t="s">
        <v>514</v>
      </c>
      <c r="N344" s="1" t="s">
        <v>132</v>
      </c>
    </row>
    <row r="345" spans="3:14" ht="12.75">
      <c r="C345" s="2" t="str">
        <f>_XLL.OFFICECOMCLIENT.APPLICATION.ROWLINK(Лист1!$734:$734)</f>
        <v>Row 734, 11289870</v>
      </c>
      <c r="K345" s="1">
        <v>324</v>
      </c>
      <c r="L345" s="1" t="s">
        <v>423</v>
      </c>
      <c r="M345" s="1" t="s">
        <v>515</v>
      </c>
      <c r="N345" s="1" t="s">
        <v>132</v>
      </c>
    </row>
    <row r="346" spans="3:14" ht="12.75">
      <c r="C346" s="2" t="str">
        <f>_XLL.OFFICECOMCLIENT.APPLICATION.ROWLINK(Лист1!$735:$735)</f>
        <v>Row 735, 11289948</v>
      </c>
      <c r="K346" s="1">
        <v>325</v>
      </c>
      <c r="L346" s="1" t="s">
        <v>423</v>
      </c>
      <c r="M346" s="1" t="s">
        <v>618</v>
      </c>
      <c r="N346" s="1" t="s">
        <v>132</v>
      </c>
    </row>
    <row r="347" spans="3:14" ht="12.75">
      <c r="C347" s="2" t="str">
        <f>_XLL.OFFICECOMCLIENT.APPLICATION.ROWLINK(Лист1!$737:$737)</f>
        <v>Row 737, 11289917</v>
      </c>
      <c r="K347" s="1">
        <v>326</v>
      </c>
      <c r="L347" s="1" t="s">
        <v>423</v>
      </c>
      <c r="M347" s="1" t="s">
        <v>618</v>
      </c>
      <c r="N347" s="1" t="s">
        <v>317</v>
      </c>
    </row>
    <row r="348" spans="3:14" ht="12.75">
      <c r="C348" s="2" t="str">
        <f>_XLL.OFFICECOMCLIENT.APPLICATION.ROWLINK(Лист1!$738:$738)</f>
        <v>Row 738, 11289948</v>
      </c>
      <c r="K348" s="1">
        <v>327</v>
      </c>
      <c r="L348" s="1" t="s">
        <v>423</v>
      </c>
      <c r="M348" s="1" t="s">
        <v>618</v>
      </c>
      <c r="N348" s="1" t="s">
        <v>310</v>
      </c>
    </row>
    <row r="349" spans="3:14" ht="12.75">
      <c r="C349" s="2" t="str">
        <f>_XLL.OFFICECOMCLIENT.APPLICATION.ROWLINK(Лист1!$740:$740)</f>
        <v>Row 740, 11289870</v>
      </c>
      <c r="K349" s="1">
        <v>328</v>
      </c>
      <c r="L349" s="1" t="s">
        <v>423</v>
      </c>
      <c r="M349" s="1" t="s">
        <v>618</v>
      </c>
      <c r="N349" s="1" t="s">
        <v>169</v>
      </c>
    </row>
    <row r="350" spans="3:14" ht="12.75">
      <c r="C350" s="2" t="str">
        <f>_XLL.OFFICECOMCLIENT.APPLICATION.ROWLINK(Лист1!$741:$741)</f>
        <v>Row 741, 11289948</v>
      </c>
      <c r="K350" s="1">
        <v>329</v>
      </c>
      <c r="L350" s="1" t="s">
        <v>423</v>
      </c>
      <c r="M350" s="1" t="s">
        <v>618</v>
      </c>
      <c r="N350" s="1" t="s">
        <v>171</v>
      </c>
    </row>
    <row r="351" spans="3:14" ht="12.75">
      <c r="C351" s="2" t="str">
        <f>_XLL.OFFICECOMCLIENT.APPLICATION.ROWLINK(Лист1!$743:$743)</f>
        <v>Row 743, 11289917</v>
      </c>
      <c r="K351" s="1">
        <v>330</v>
      </c>
      <c r="L351" s="1" t="s">
        <v>423</v>
      </c>
      <c r="M351" s="1" t="s">
        <v>618</v>
      </c>
      <c r="N351" s="1" t="s">
        <v>301</v>
      </c>
    </row>
    <row r="352" spans="3:14" ht="12.75">
      <c r="C352" s="2" t="str">
        <f>_XLL.OFFICECOMCLIENT.APPLICATION.ROWLINK(Лист1!$745:$745)</f>
        <v>Row 745, 11289948</v>
      </c>
      <c r="K352" s="1">
        <v>331</v>
      </c>
      <c r="L352" s="1" t="s">
        <v>423</v>
      </c>
      <c r="M352" s="1" t="s">
        <v>618</v>
      </c>
      <c r="N352" s="1" t="s">
        <v>173</v>
      </c>
    </row>
    <row r="353" spans="3:14" ht="12.75">
      <c r="C353" s="2" t="str">
        <f>_XLL.OFFICECOMCLIENT.APPLICATION.ROWLINK(Лист1!$746:$746)</f>
        <v>Row 746, 11289870</v>
      </c>
      <c r="K353" s="1">
        <v>332</v>
      </c>
      <c r="L353" s="1" t="s">
        <v>426</v>
      </c>
      <c r="M353" s="1" t="s">
        <v>132</v>
      </c>
      <c r="N353" s="1" t="s">
        <v>132</v>
      </c>
    </row>
    <row r="354" spans="3:14" ht="12.75">
      <c r="C354" s="2" t="str">
        <f>_XLL.OFFICECOMCLIENT.APPLICATION.ROWLINK(Лист1!$747:$747)</f>
        <v>Row 747, 11289948</v>
      </c>
      <c r="K354" s="1">
        <v>333</v>
      </c>
      <c r="L354" s="1" t="s">
        <v>426</v>
      </c>
      <c r="M354" s="1" t="s">
        <v>619</v>
      </c>
      <c r="N354" s="1" t="s">
        <v>132</v>
      </c>
    </row>
    <row r="355" spans="3:14" ht="12.75">
      <c r="C355" s="2" t="str">
        <f>_XLL.OFFICECOMCLIENT.APPLICATION.ROWLINK(Лист1!$748:$748)</f>
        <v>Row 748, 11289917</v>
      </c>
      <c r="K355" s="1">
        <v>334</v>
      </c>
      <c r="L355" s="1" t="s">
        <v>426</v>
      </c>
      <c r="M355" s="1" t="s">
        <v>620</v>
      </c>
      <c r="N355" s="1" t="s">
        <v>132</v>
      </c>
    </row>
    <row r="356" spans="3:14" ht="12.75">
      <c r="C356" s="2" t="str">
        <f>_XLL.OFFICECOMCLIENT.APPLICATION.ROWLINK(Лист1!$752:$752)</f>
        <v>Row 752, 11289948</v>
      </c>
      <c r="K356" s="1">
        <v>337</v>
      </c>
      <c r="L356" s="1" t="s">
        <v>426</v>
      </c>
      <c r="M356" s="1" t="s">
        <v>621</v>
      </c>
      <c r="N356" s="1" t="s">
        <v>132</v>
      </c>
    </row>
    <row r="357" spans="3:14" ht="12.75">
      <c r="C357" s="2" t="str">
        <f>_XLL.OFFICECOMCLIENT.APPLICATION.ROWLINK(Лист1!$754:$754)</f>
        <v>Row 754, 11289870</v>
      </c>
      <c r="K357" s="1">
        <v>338</v>
      </c>
      <c r="L357" s="1" t="s">
        <v>426</v>
      </c>
      <c r="M357" s="1" t="s">
        <v>621</v>
      </c>
      <c r="N357" s="1" t="s">
        <v>434</v>
      </c>
    </row>
    <row r="358" spans="3:14" ht="12.75">
      <c r="C358" s="2" t="str">
        <f>_XLL.OFFICECOMCLIENT.APPLICATION.ROWLINK(Лист1!$749:$749)</f>
        <v>Row 749, 11289948</v>
      </c>
      <c r="K358" s="1">
        <v>335</v>
      </c>
      <c r="L358" s="1" t="s">
        <v>426</v>
      </c>
      <c r="M358" s="1" t="s">
        <v>622</v>
      </c>
      <c r="N358" s="1" t="s">
        <v>132</v>
      </c>
    </row>
    <row r="359" spans="3:14" ht="12.75">
      <c r="C359" s="2" t="str">
        <f>_XLL.OFFICECOMCLIENT.APPLICATION.ROWLINK(Лист1!$751:$751)</f>
        <v>Row 751, 11289917</v>
      </c>
      <c r="K359" s="1">
        <v>336</v>
      </c>
      <c r="L359" s="1" t="s">
        <v>426</v>
      </c>
      <c r="M359" s="1" t="s">
        <v>622</v>
      </c>
      <c r="N359" s="1" t="s">
        <v>434</v>
      </c>
    </row>
    <row r="360" spans="3:14" ht="12.75">
      <c r="C360" s="2" t="str">
        <f>_XLL.OFFICECOMCLIENT.APPLICATION.ROWLINK(Лист1!$755:$755)</f>
        <v>Row 755, 11289948</v>
      </c>
      <c r="K360" s="1">
        <v>339</v>
      </c>
      <c r="L360" s="1" t="s">
        <v>426</v>
      </c>
      <c r="M360" s="1" t="s">
        <v>623</v>
      </c>
      <c r="N360" s="1" t="s">
        <v>132</v>
      </c>
    </row>
    <row r="361" spans="3:14" ht="12.75">
      <c r="C361" s="2" t="str">
        <f>_XLL.OFFICECOMCLIENT.APPLICATION.ROWLINK(Лист1!$757:$757)</f>
        <v>Row 757, 11289870</v>
      </c>
      <c r="K361" s="1">
        <v>340</v>
      </c>
      <c r="L361" s="1" t="s">
        <v>426</v>
      </c>
      <c r="M361" s="1" t="s">
        <v>623</v>
      </c>
      <c r="N361" s="1" t="s">
        <v>171</v>
      </c>
    </row>
    <row r="362" spans="3:14" ht="12.75">
      <c r="C362" s="2" t="str">
        <f>_XLL.OFFICECOMCLIENT.APPLICATION.ROWLINK(Лист1!$759:$759)</f>
        <v>Row 759, 11289948</v>
      </c>
      <c r="K362" s="1">
        <v>341</v>
      </c>
      <c r="L362" s="1" t="s">
        <v>426</v>
      </c>
      <c r="M362" s="1" t="s">
        <v>623</v>
      </c>
      <c r="N362" s="1" t="s">
        <v>440</v>
      </c>
    </row>
    <row r="363" spans="3:14" ht="12.75">
      <c r="C363" s="2" t="str">
        <f>_XLL.OFFICECOMCLIENT.APPLICATION.ROWLINK(Лист1!$769:$769)</f>
        <v>Row 769, 11289917</v>
      </c>
      <c r="K363" s="1">
        <v>342</v>
      </c>
      <c r="L363" s="1" t="s">
        <v>426</v>
      </c>
      <c r="M363" s="1" t="s">
        <v>514</v>
      </c>
      <c r="N363" s="1" t="s">
        <v>132</v>
      </c>
    </row>
    <row r="364" spans="3:14" ht="12.75">
      <c r="C364" s="2" t="str">
        <f>_XLL.OFFICECOMCLIENT.APPLICATION.ROWLINK(Лист1!$770:$770)</f>
        <v>Row 770, 11289948</v>
      </c>
      <c r="K364" s="1">
        <v>343</v>
      </c>
      <c r="L364" s="1" t="s">
        <v>426</v>
      </c>
      <c r="M364" s="1" t="s">
        <v>515</v>
      </c>
      <c r="N364" s="1" t="s">
        <v>132</v>
      </c>
    </row>
    <row r="365" spans="3:14" ht="12.75">
      <c r="C365" s="2" t="str">
        <f>_XLL.OFFICECOMCLIENT.APPLICATION.ROWLINK(Лист1!$771:$771)</f>
        <v>Row 771, 11289870</v>
      </c>
      <c r="K365" s="1">
        <v>344</v>
      </c>
      <c r="L365" s="1" t="s">
        <v>426</v>
      </c>
      <c r="M365" s="1" t="s">
        <v>516</v>
      </c>
      <c r="N365" s="1" t="s">
        <v>132</v>
      </c>
    </row>
    <row r="366" spans="3:14" ht="12.75">
      <c r="C366" s="2" t="str">
        <f>_XLL.OFFICECOMCLIENT.APPLICATION.ROWLINK(Лист1!$773:$773)</f>
        <v>Row 773, 11289948</v>
      </c>
      <c r="K366" s="1">
        <v>345</v>
      </c>
      <c r="L366" s="1" t="s">
        <v>426</v>
      </c>
      <c r="M366" s="1" t="s">
        <v>516</v>
      </c>
      <c r="N366" s="1" t="s">
        <v>171</v>
      </c>
    </row>
    <row r="367" spans="3:14" ht="12.75">
      <c r="C367" s="2" t="str">
        <f>_XLL.OFFICECOMCLIENT.APPLICATION.ROWLINK(Лист1!$775:$775)</f>
        <v>Row 775, 11289917</v>
      </c>
      <c r="K367" s="1">
        <v>346</v>
      </c>
      <c r="L367" s="1" t="s">
        <v>426</v>
      </c>
      <c r="M367" s="1" t="s">
        <v>516</v>
      </c>
      <c r="N367" s="1" t="s">
        <v>321</v>
      </c>
    </row>
    <row r="368" spans="3:14" ht="12.75">
      <c r="C368" s="2" t="str">
        <f>_XLL.OFFICECOMCLIENT.APPLICATION.ROWLINK(Лист1!$777:$777)</f>
        <v>Row 777, 11289948</v>
      </c>
      <c r="K368" s="1">
        <v>347</v>
      </c>
      <c r="L368" s="1" t="s">
        <v>426</v>
      </c>
      <c r="M368" s="1" t="s">
        <v>516</v>
      </c>
      <c r="N368" s="1" t="s">
        <v>301</v>
      </c>
    </row>
    <row r="369" spans="3:14" ht="12.75">
      <c r="C369" s="2" t="str">
        <f>_XLL.OFFICECOMCLIENT.APPLICATION.ROWLINK(Лист1!$778:$778)</f>
        <v>Row 778, 11289870</v>
      </c>
      <c r="K369" s="1">
        <v>348</v>
      </c>
      <c r="L369" s="1" t="s">
        <v>426</v>
      </c>
      <c r="M369" s="1" t="s">
        <v>624</v>
      </c>
      <c r="N369" s="1" t="s">
        <v>132</v>
      </c>
    </row>
    <row r="370" spans="3:14" ht="12.75">
      <c r="C370" s="2" t="str">
        <f>_XLL.OFFICECOMCLIENT.APPLICATION.ROWLINK(Лист1!$780:$780)</f>
        <v>Row 780, 11289948</v>
      </c>
      <c r="K370" s="1">
        <v>349</v>
      </c>
      <c r="L370" s="1" t="s">
        <v>426</v>
      </c>
      <c r="M370" s="1" t="s">
        <v>624</v>
      </c>
      <c r="N370" s="1" t="s">
        <v>434</v>
      </c>
    </row>
    <row r="371" spans="3:14" ht="12.75">
      <c r="C371" s="2" t="str">
        <f>_XLL.OFFICECOMCLIENT.APPLICATION.ROWLINK(Лист1!$781:$781)</f>
        <v>Row 781, 11289917</v>
      </c>
      <c r="K371" s="1">
        <v>350</v>
      </c>
      <c r="L371" s="1" t="s">
        <v>444</v>
      </c>
      <c r="M371" s="1" t="s">
        <v>132</v>
      </c>
      <c r="N371" s="1" t="s">
        <v>132</v>
      </c>
    </row>
    <row r="372" spans="3:14" ht="12.75">
      <c r="C372" s="2" t="str">
        <f>_XLL.OFFICECOMCLIENT.APPLICATION.ROWLINK(Лист1!$782:$782)</f>
        <v>Row 782, 11289948</v>
      </c>
      <c r="K372" s="1">
        <v>351</v>
      </c>
      <c r="L372" s="1" t="s">
        <v>444</v>
      </c>
      <c r="M372" s="1" t="s">
        <v>619</v>
      </c>
      <c r="N372" s="1" t="s">
        <v>132</v>
      </c>
    </row>
    <row r="373" spans="3:14" ht="12.75">
      <c r="C373" s="2" t="str">
        <f>_XLL.OFFICECOMCLIENT.APPLICATION.ROWLINK(Лист1!$783:$783)</f>
        <v>Row 783, 11289870</v>
      </c>
      <c r="K373" s="1">
        <v>352</v>
      </c>
      <c r="L373" s="1" t="s">
        <v>444</v>
      </c>
      <c r="M373" s="1" t="s">
        <v>625</v>
      </c>
      <c r="N373" s="1" t="s">
        <v>132</v>
      </c>
    </row>
    <row r="374" spans="3:14" ht="12.75">
      <c r="C374" s="2" t="str">
        <f>_XLL.OFFICECOMCLIENT.APPLICATION.ROWLINK(Лист1!$784:$784)</f>
        <v>Row 784, 11289948</v>
      </c>
      <c r="K374" s="1">
        <v>353</v>
      </c>
      <c r="L374" s="1" t="s">
        <v>444</v>
      </c>
      <c r="M374" s="1" t="s">
        <v>626</v>
      </c>
      <c r="N374" s="1" t="s">
        <v>132</v>
      </c>
    </row>
    <row r="375" spans="3:14" ht="12.75">
      <c r="C375" s="2" t="str">
        <f>_XLL.OFFICECOMCLIENT.APPLICATION.ROWLINK(Лист1!$786:$786)</f>
        <v>Row 786, 11289917</v>
      </c>
      <c r="K375" s="1">
        <v>354</v>
      </c>
      <c r="L375" s="1" t="s">
        <v>444</v>
      </c>
      <c r="M375" s="1" t="s">
        <v>626</v>
      </c>
      <c r="N375" s="1" t="s">
        <v>321</v>
      </c>
    </row>
    <row r="376" spans="3:14" ht="12.75">
      <c r="C376" s="2" t="e">
        <f>_XLL.OFFICECOMCLIENT.APPLICATION.ROWLINK(Лист1!#REF!)</f>
        <v>#VALUE!</v>
      </c>
      <c r="K376" s="1">
        <v>355</v>
      </c>
      <c r="L376" s="1" t="s">
        <v>444</v>
      </c>
      <c r="M376" s="1" t="s">
        <v>627</v>
      </c>
      <c r="N376" s="1" t="s">
        <v>132</v>
      </c>
    </row>
    <row r="377" spans="3:14" ht="12.75">
      <c r="C377" s="2" t="str">
        <f>_XLL.OFFICECOMCLIENT.APPLICATION.ROWLINK(Лист1!$789:$789)</f>
        <v>Row 789, 11289870</v>
      </c>
      <c r="K377" s="1">
        <v>356</v>
      </c>
      <c r="L377" s="1" t="s">
        <v>444</v>
      </c>
      <c r="M377" s="1" t="s">
        <v>627</v>
      </c>
      <c r="N377" s="1" t="s">
        <v>434</v>
      </c>
    </row>
    <row r="378" spans="3:14" ht="12.75">
      <c r="C378" s="2" t="str">
        <f>_XLL.OFFICECOMCLIENT.APPLICATION.ROWLINK(Лист1!$790:$790)</f>
        <v>Row 790, 11289948</v>
      </c>
      <c r="K378" s="1">
        <v>357</v>
      </c>
      <c r="L378" s="1" t="s">
        <v>444</v>
      </c>
      <c r="M378" s="1" t="s">
        <v>628</v>
      </c>
      <c r="N378" s="1" t="s">
        <v>132</v>
      </c>
    </row>
    <row r="379" spans="3:14" ht="12.75">
      <c r="C379" s="2" t="str">
        <f>_XLL.OFFICECOMCLIENT.APPLICATION.ROWLINK(Лист1!$791:$791)</f>
        <v>Row 791, 11289917</v>
      </c>
      <c r="K379" s="1">
        <v>358</v>
      </c>
      <c r="L379" s="1" t="s">
        <v>444</v>
      </c>
      <c r="M379" s="1" t="s">
        <v>629</v>
      </c>
      <c r="N379" s="1" t="s">
        <v>132</v>
      </c>
    </row>
    <row r="380" spans="3:14" ht="12.75">
      <c r="C380" s="2" t="str">
        <f>_XLL.OFFICECOMCLIENT.APPLICATION.ROWLINK(Лист1!$793:$793)</f>
        <v>Row 793, 11289948</v>
      </c>
      <c r="K380" s="1">
        <v>359</v>
      </c>
      <c r="L380" s="1" t="s">
        <v>444</v>
      </c>
      <c r="M380" s="1" t="s">
        <v>629</v>
      </c>
      <c r="N380" s="1" t="s">
        <v>321</v>
      </c>
    </row>
    <row r="381" spans="3:14" ht="12.75">
      <c r="C381" s="2" t="str">
        <f>_XLL.OFFICECOMCLIENT.APPLICATION.ROWLINK(Лист1!$794:$794)</f>
        <v>Row 794, 11289870</v>
      </c>
      <c r="K381" s="1">
        <v>360</v>
      </c>
      <c r="L381" s="1" t="s">
        <v>444</v>
      </c>
      <c r="M381" s="1" t="s">
        <v>630</v>
      </c>
      <c r="N381" s="1" t="s">
        <v>132</v>
      </c>
    </row>
    <row r="382" spans="3:14" ht="12.75">
      <c r="C382" s="2" t="str">
        <f>_XLL.OFFICECOMCLIENT.APPLICATION.ROWLINK(Лист1!$795:$795)</f>
        <v>Row 795, 11289948</v>
      </c>
      <c r="K382" s="1">
        <v>361</v>
      </c>
      <c r="L382" s="1" t="s">
        <v>444</v>
      </c>
      <c r="M382" s="1" t="s">
        <v>631</v>
      </c>
      <c r="N382" s="1" t="s">
        <v>132</v>
      </c>
    </row>
    <row r="383" spans="3:14" ht="12.75">
      <c r="C383" s="2" t="str">
        <f>_XLL.OFFICECOMCLIENT.APPLICATION.ROWLINK(Лист1!$798:$798)</f>
        <v>Row 798, 11289917</v>
      </c>
      <c r="K383" s="1">
        <v>362</v>
      </c>
      <c r="L383" s="1" t="s">
        <v>444</v>
      </c>
      <c r="M383" s="1" t="s">
        <v>632</v>
      </c>
      <c r="N383" s="1" t="s">
        <v>459</v>
      </c>
    </row>
    <row r="384" spans="3:14" ht="12.75">
      <c r="C384" s="2" t="str">
        <f>_XLL.OFFICECOMCLIENT.APPLICATION.ROWLINK(Лист1!$801:$801)</f>
        <v>Row 801, 11289948</v>
      </c>
      <c r="K384" s="1">
        <v>363</v>
      </c>
      <c r="L384" s="1" t="s">
        <v>444</v>
      </c>
      <c r="M384" s="1" t="s">
        <v>633</v>
      </c>
      <c r="N384" s="1" t="s">
        <v>459</v>
      </c>
    </row>
    <row r="385" spans="3:14" ht="12.75">
      <c r="C385" s="2" t="str">
        <f>_XLL.OFFICECOMCLIENT.APPLICATION.ROWLINK(Лист1!$802:$802)</f>
        <v>Row 802, 11289870</v>
      </c>
      <c r="K385" s="1">
        <v>364</v>
      </c>
      <c r="L385" s="1" t="s">
        <v>444</v>
      </c>
      <c r="M385" s="1" t="s">
        <v>634</v>
      </c>
      <c r="N385" s="1" t="s">
        <v>132</v>
      </c>
    </row>
    <row r="386" spans="3:14" ht="12.75">
      <c r="C386" s="2" t="str">
        <f>_XLL.OFFICECOMCLIENT.APPLICATION.ROWLINK(Лист1!$804:$804)</f>
        <v>Row 804, 11289948</v>
      </c>
      <c r="K386" s="1">
        <v>365</v>
      </c>
      <c r="L386" s="1" t="s">
        <v>444</v>
      </c>
      <c r="M386" s="1" t="s">
        <v>634</v>
      </c>
      <c r="N386" s="1" t="s">
        <v>459</v>
      </c>
    </row>
    <row r="387" spans="3:14" ht="12.75">
      <c r="C387" s="2" t="str">
        <f>_XLL.OFFICECOMCLIENT.APPLICATION.ROWLINK(Лист1!$815:$815)</f>
        <v>Row 815, 11289917</v>
      </c>
      <c r="K387" s="1">
        <v>366</v>
      </c>
      <c r="L387" s="1" t="s">
        <v>635</v>
      </c>
      <c r="M387" s="1" t="s">
        <v>132</v>
      </c>
      <c r="N387" s="1" t="s">
        <v>132</v>
      </c>
    </row>
    <row r="388" spans="3:14" ht="12.75">
      <c r="C388" s="2" t="str">
        <f>_XLL.OFFICECOMCLIENT.APPLICATION.ROWLINK(Лист1!$820:$820)</f>
        <v>Row 820, 11289948</v>
      </c>
      <c r="K388" s="1">
        <v>367</v>
      </c>
      <c r="L388" s="1" t="s">
        <v>466</v>
      </c>
      <c r="M388" s="1" t="s">
        <v>132</v>
      </c>
      <c r="N388" s="1" t="s">
        <v>132</v>
      </c>
    </row>
    <row r="389" spans="3:14" ht="12.75">
      <c r="C389" s="2" t="str">
        <f>_XLL.OFFICECOMCLIENT.APPLICATION.ROWLINK(Лист1!$821:$821)</f>
        <v>Row 821, 11289870</v>
      </c>
      <c r="K389" s="1">
        <v>368</v>
      </c>
      <c r="L389" s="1" t="s">
        <v>466</v>
      </c>
      <c r="M389" s="1" t="s">
        <v>636</v>
      </c>
      <c r="N389" s="1" t="s">
        <v>132</v>
      </c>
    </row>
    <row r="390" spans="3:14" ht="12.75">
      <c r="C390" s="2" t="str">
        <f>_XLL.OFFICECOMCLIENT.APPLICATION.ROWLINK(Лист1!$822:$822)</f>
        <v>Row 822, 11289948</v>
      </c>
      <c r="K390" s="1">
        <v>369</v>
      </c>
      <c r="L390" s="1" t="s">
        <v>466</v>
      </c>
      <c r="M390" s="1" t="s">
        <v>637</v>
      </c>
      <c r="N390" s="1" t="s">
        <v>132</v>
      </c>
    </row>
    <row r="391" spans="3:14" ht="12.75">
      <c r="C391" s="2" t="str">
        <f>_XLL.OFFICECOMCLIENT.APPLICATION.ROWLINK(Лист1!$824:$824)</f>
        <v>Row 824, 11289917</v>
      </c>
      <c r="K391" s="1">
        <v>370</v>
      </c>
      <c r="L391" s="1" t="s">
        <v>466</v>
      </c>
      <c r="M391" s="1" t="s">
        <v>637</v>
      </c>
      <c r="N391" s="1" t="s">
        <v>171</v>
      </c>
    </row>
    <row r="392" spans="3:14" ht="12.75">
      <c r="C392" s="2" t="str">
        <f>_XLL.OFFICECOMCLIENT.APPLICATION.ROWLINK(Лист1!$830:$830)</f>
        <v>Row 830, 11289948</v>
      </c>
      <c r="K392" s="1">
        <v>371</v>
      </c>
      <c r="L392" s="1" t="s">
        <v>638</v>
      </c>
      <c r="M392" s="1" t="s">
        <v>132</v>
      </c>
      <c r="N392" s="1" t="s">
        <v>132</v>
      </c>
    </row>
    <row r="393" spans="3:14" ht="12.75">
      <c r="C393" s="2" t="str">
        <f>_XLL.OFFICECOMCLIENT.APPLICATION.ROWLINK(Лист1!$831:$831)</f>
        <v>Row 831, 11289870</v>
      </c>
      <c r="K393" s="1">
        <v>372</v>
      </c>
      <c r="L393" s="1" t="s">
        <v>474</v>
      </c>
      <c r="M393" s="1" t="s">
        <v>132</v>
      </c>
      <c r="N393" s="1" t="s">
        <v>132</v>
      </c>
    </row>
    <row r="394" spans="3:14" ht="12.75">
      <c r="C394" s="2" t="str">
        <f>_XLL.OFFICECOMCLIENT.APPLICATION.ROWLINK(Лист1!$832:$832)</f>
        <v>Row 832, 11289948</v>
      </c>
      <c r="K394" s="1">
        <v>373</v>
      </c>
      <c r="L394" s="1" t="s">
        <v>474</v>
      </c>
      <c r="M394" s="1" t="s">
        <v>639</v>
      </c>
      <c r="N394" s="1" t="s">
        <v>132</v>
      </c>
    </row>
    <row r="395" spans="3:14" ht="12.75">
      <c r="C395" s="2" t="str">
        <f>_XLL.OFFICECOMCLIENT.APPLICATION.ROWLINK(Лист1!$834:$834)</f>
        <v>Row 834, 11289917</v>
      </c>
      <c r="K395" s="1">
        <v>374</v>
      </c>
      <c r="L395" s="1" t="s">
        <v>474</v>
      </c>
      <c r="M395" s="1" t="s">
        <v>639</v>
      </c>
      <c r="N395" s="1" t="s">
        <v>478</v>
      </c>
    </row>
    <row r="396" spans="3:14" ht="12.75">
      <c r="C396" s="2" t="str">
        <f>_XLL.OFFICECOMCLIENT.APPLICATION.ROWLINK(Лист1!$835:$835)</f>
        <v>Row 835, 11289948</v>
      </c>
      <c r="K396" s="1">
        <v>375</v>
      </c>
      <c r="L396" s="1" t="s">
        <v>640</v>
      </c>
      <c r="M396" s="1" t="s">
        <v>132</v>
      </c>
      <c r="N396" s="1" t="s">
        <v>132</v>
      </c>
    </row>
    <row r="397" spans="3:14" ht="12.75">
      <c r="C397" s="2" t="str">
        <f>_XLL.OFFICECOMCLIENT.APPLICATION.ROWLINK(Лист1!$836:$836)</f>
        <v>Row 836, 11289870</v>
      </c>
      <c r="K397" s="1">
        <v>376</v>
      </c>
      <c r="L397" s="1" t="s">
        <v>482</v>
      </c>
      <c r="M397" s="1" t="s">
        <v>132</v>
      </c>
      <c r="N397" s="1" t="s">
        <v>132</v>
      </c>
    </row>
    <row r="398" spans="3:14" ht="12.75">
      <c r="C398" s="2" t="str">
        <f>_XLL.OFFICECOMCLIENT.APPLICATION.ROWLINK(Лист1!$837:$837)</f>
        <v>Row 837, 11289948</v>
      </c>
      <c r="K398" s="1">
        <v>377</v>
      </c>
      <c r="L398" s="1" t="s">
        <v>482</v>
      </c>
      <c r="M398" s="1" t="s">
        <v>641</v>
      </c>
      <c r="N398" s="1" t="s">
        <v>132</v>
      </c>
    </row>
    <row r="399" spans="3:14" ht="12.75">
      <c r="C399" s="2" t="str">
        <f>_XLL.OFFICECOMCLIENT.APPLICATION.ROWLINK(Лист1!$838:$838)</f>
        <v>Row 838, 11289917</v>
      </c>
      <c r="K399" s="1">
        <v>378</v>
      </c>
      <c r="L399" s="1" t="s">
        <v>482</v>
      </c>
      <c r="M399" s="1" t="s">
        <v>642</v>
      </c>
      <c r="N399" s="1" t="s">
        <v>132</v>
      </c>
    </row>
    <row r="400" spans="3:14" ht="12.75">
      <c r="C400" s="2" t="str">
        <f>_XLL.OFFICECOMCLIENT.APPLICATION.ROWLINK(Лист1!$839:$839)</f>
        <v>Row 839, 11289948</v>
      </c>
      <c r="K400" s="1">
        <v>379</v>
      </c>
      <c r="L400" s="1" t="s">
        <v>482</v>
      </c>
      <c r="M400" s="1" t="s">
        <v>642</v>
      </c>
      <c r="N400" s="1" t="s">
        <v>643</v>
      </c>
    </row>
    <row r="401" spans="3:14" ht="12.75">
      <c r="C401" s="2" t="str">
        <f>_XLL.OFFICECOMCLIENT.APPLICATION.ROWLINK(Лист1!$840:$840)</f>
        <v>Row 840, 11289870</v>
      </c>
      <c r="K401" s="1">
        <v>380</v>
      </c>
      <c r="L401" s="1" t="s">
        <v>644</v>
      </c>
      <c r="M401" s="1" t="s">
        <v>132</v>
      </c>
      <c r="N401" s="1" t="s">
        <v>132</v>
      </c>
    </row>
    <row r="402" spans="3:14" ht="12.75">
      <c r="C402" s="2" t="str">
        <f>_XLL.OFFICECOMCLIENT.APPLICATION.ROWLINK(Лист1!$841:$841)</f>
        <v>Row 841, 11289948</v>
      </c>
      <c r="K402" s="1">
        <v>381</v>
      </c>
      <c r="L402" s="1" t="s">
        <v>492</v>
      </c>
      <c r="M402" s="1" t="s">
        <v>132</v>
      </c>
      <c r="N402" s="1" t="s">
        <v>132</v>
      </c>
    </row>
    <row r="403" spans="3:14" ht="12.75">
      <c r="C403" s="2" t="str">
        <f>_XLL.OFFICECOMCLIENT.APPLICATION.ROWLINK(Лист1!$842:$842)</f>
        <v>Row 842, 11289917</v>
      </c>
      <c r="K403" s="1">
        <v>382</v>
      </c>
      <c r="L403" s="1" t="s">
        <v>492</v>
      </c>
      <c r="M403" s="1" t="s">
        <v>645</v>
      </c>
      <c r="N403" s="1" t="s">
        <v>132</v>
      </c>
    </row>
    <row r="404" spans="3:14" ht="12.75">
      <c r="C404" s="2" t="str">
        <f>_XLL.OFFICECOMCLIENT.APPLICATION.ROWLINK(Лист1!$843:$843)</f>
        <v>Row 843, 11289948</v>
      </c>
      <c r="K404" s="1">
        <v>383</v>
      </c>
      <c r="L404" s="1" t="s">
        <v>492</v>
      </c>
      <c r="M404" s="1" t="s">
        <v>646</v>
      </c>
      <c r="N404" s="1" t="s">
        <v>132</v>
      </c>
    </row>
    <row r="405" spans="3:14" ht="12.75">
      <c r="C405" s="2" t="str">
        <f>_XLL.OFFICECOMCLIENT.APPLICATION.ROWLINK(Лист1!$844:$844)</f>
        <v>Row 844, 11289870</v>
      </c>
      <c r="K405" s="1">
        <v>384</v>
      </c>
      <c r="L405" s="1" t="s">
        <v>492</v>
      </c>
      <c r="M405" s="1" t="s">
        <v>647</v>
      </c>
      <c r="N405" s="1" t="s">
        <v>132</v>
      </c>
    </row>
    <row r="406" spans="3:14" ht="12.75">
      <c r="C406" s="2" t="str">
        <f>_XLL.OFFICECOMCLIENT.APPLICATION.ROWLINK(Лист1!$847:$847)</f>
        <v>Row 847, 11289948</v>
      </c>
      <c r="K406" s="1">
        <v>385</v>
      </c>
      <c r="L406" s="1" t="s">
        <v>492</v>
      </c>
      <c r="M406" s="1" t="s">
        <v>648</v>
      </c>
      <c r="N406" s="1" t="s">
        <v>499</v>
      </c>
    </row>
    <row r="407" spans="3:14" ht="12.75">
      <c r="C407" s="2" t="str">
        <f>_XLL.OFFICECOMCLIENT.APPLICATION.ROWLINK(Лист1!$850:$850)</f>
        <v>Row 850, 11289917</v>
      </c>
      <c r="K407" s="1">
        <v>386</v>
      </c>
      <c r="L407" s="1" t="s">
        <v>492</v>
      </c>
      <c r="M407" s="1" t="s">
        <v>649</v>
      </c>
      <c r="N407" s="1" t="s">
        <v>499</v>
      </c>
    </row>
    <row r="408" spans="3:14" ht="12.75">
      <c r="C408" s="2" t="str">
        <f>_XLL.OFFICECOMCLIENT.APPLICATION.ROWLINK(Лист1!$856:$856)</f>
        <v>Row 856, 11289948</v>
      </c>
      <c r="K408" s="1">
        <v>387</v>
      </c>
      <c r="L408" s="1" t="s">
        <v>502</v>
      </c>
      <c r="M408" s="1" t="s">
        <v>132</v>
      </c>
      <c r="N408" s="1" t="s">
        <v>132</v>
      </c>
    </row>
    <row r="409" spans="3:14" ht="12.75">
      <c r="C409" s="2" t="str">
        <f>_XLL.OFFICECOMCLIENT.APPLICATION.ROWLINK(Лист1!$857:$857)</f>
        <v>Row 857, 11289870</v>
      </c>
      <c r="K409" s="1">
        <v>388</v>
      </c>
      <c r="L409" s="1" t="s">
        <v>502</v>
      </c>
      <c r="M409" s="1" t="s">
        <v>509</v>
      </c>
      <c r="N409" s="1" t="s">
        <v>132</v>
      </c>
    </row>
    <row r="410" spans="3:14" ht="12.75">
      <c r="C410" s="2" t="str">
        <f>_XLL.OFFICECOMCLIENT.APPLICATION.ROWLINK(Лист1!$858:$858)</f>
        <v>Row 858, 11289948</v>
      </c>
      <c r="K410" s="1">
        <v>389</v>
      </c>
      <c r="L410" s="1" t="s">
        <v>502</v>
      </c>
      <c r="M410" s="1" t="s">
        <v>510</v>
      </c>
      <c r="N410" s="1" t="s">
        <v>132</v>
      </c>
    </row>
    <row r="411" spans="3:14" ht="12.75">
      <c r="C411" s="2" t="str">
        <f>_XLL.OFFICECOMCLIENT.APPLICATION.ROWLINK(Лист1!$859:$859)</f>
        <v>Row 859, 11289917</v>
      </c>
      <c r="K411" s="1">
        <v>390</v>
      </c>
      <c r="L411" s="1" t="s">
        <v>502</v>
      </c>
      <c r="M411" s="1" t="s">
        <v>511</v>
      </c>
      <c r="N411" s="1" t="s">
        <v>132</v>
      </c>
    </row>
    <row r="412" spans="3:14" ht="12.75">
      <c r="C412" s="2" t="str">
        <f>_XLL.OFFICECOMCLIENT.APPLICATION.ROWLINK(Лист1!$861:$861)</f>
        <v>Row 861, 11289963</v>
      </c>
      <c r="K412" s="1">
        <v>391</v>
      </c>
      <c r="L412" s="1" t="s">
        <v>502</v>
      </c>
      <c r="M412" s="1" t="s">
        <v>511</v>
      </c>
      <c r="N412" s="1" t="s">
        <v>504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2012-11-13T10:47:04Z</cp:lastPrinted>
  <dcterms:created xsi:type="dcterms:W3CDTF">2007-09-07T06:19:40Z</dcterms:created>
  <dcterms:modified xsi:type="dcterms:W3CDTF">2012-12-19T13:20:01Z</dcterms:modified>
  <cp:category/>
  <cp:version/>
  <cp:contentType/>
  <cp:contentStatus/>
</cp:coreProperties>
</file>