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ЦБ" sheetId="1" r:id="rId1"/>
    <sheet name="крО" sheetId="2" r:id="rId2"/>
    <sheet name="крУР" sheetId="4" r:id="rId3"/>
    <sheet name="гарантии" sheetId="5" r:id="rId4"/>
  </sheets>
  <calcPr calcId="145621" calcOnSave="0"/>
</workbook>
</file>

<file path=xl/calcChain.xml><?xml version="1.0" encoding="utf-8"?>
<calcChain xmlns="http://schemas.openxmlformats.org/spreadsheetml/2006/main">
  <c r="K11" i="2" l="1"/>
  <c r="V12" i="2" l="1"/>
  <c r="U12" i="2"/>
  <c r="T12" i="2"/>
  <c r="S12" i="2"/>
  <c r="R12" i="2"/>
  <c r="Q12" i="2"/>
  <c r="M12" i="2"/>
  <c r="L12" i="2"/>
  <c r="K12" i="2"/>
  <c r="O12" i="2"/>
  <c r="M11" i="2"/>
  <c r="K10" i="2"/>
  <c r="U11" i="2"/>
  <c r="V11" i="2" s="1"/>
  <c r="K13" i="4" l="1"/>
  <c r="U12" i="4"/>
  <c r="M12" i="4"/>
  <c r="K12" i="4"/>
  <c r="M11" i="4"/>
  <c r="P18" i="2" l="1"/>
  <c r="V12" i="4" l="1"/>
  <c r="Q10" i="2"/>
  <c r="M10" i="2" l="1"/>
  <c r="C26" i="5" l="1"/>
  <c r="B22" i="4"/>
  <c r="B21" i="2"/>
  <c r="U10" i="2" l="1"/>
  <c r="V10" i="2" s="1"/>
  <c r="M13" i="4" l="1"/>
  <c r="O13" i="4" l="1"/>
  <c r="V15" i="4" l="1"/>
  <c r="U15" i="4"/>
  <c r="O15" i="4"/>
  <c r="O16" i="4" s="1"/>
  <c r="K15" i="4"/>
  <c r="M16" i="4"/>
  <c r="K16" i="4" l="1"/>
  <c r="U11" i="4" l="1"/>
  <c r="V11" i="4" l="1"/>
  <c r="V13" i="4" s="1"/>
  <c r="V16" i="4" s="1"/>
  <c r="U13" i="4"/>
  <c r="U16" i="4" s="1"/>
  <c r="C31" i="5"/>
  <c r="B27" i="4"/>
  <c r="B26" i="2"/>
  <c r="C23" i="5"/>
  <c r="B19" i="4"/>
  <c r="B18" i="2"/>
  <c r="Q14" i="2" l="1"/>
  <c r="V15" i="2" l="1"/>
  <c r="U15" i="2"/>
  <c r="S14" i="2"/>
  <c r="S15" i="2" s="1"/>
  <c r="R14" i="2"/>
  <c r="R15" i="2" s="1"/>
  <c r="Q15" i="2"/>
  <c r="O15" i="2"/>
  <c r="K15" i="2"/>
  <c r="T14" i="2" l="1"/>
  <c r="T15" i="2" s="1"/>
  <c r="M26" i="5"/>
  <c r="M23" i="5"/>
  <c r="Q19" i="4"/>
  <c r="P20" i="2"/>
  <c r="Q22" i="4" s="1"/>
  <c r="B3" i="5"/>
  <c r="A3" i="4"/>
  <c r="A3" i="2"/>
  <c r="M15" i="2" l="1"/>
</calcChain>
</file>

<file path=xl/sharedStrings.xml><?xml version="1.0" encoding="utf-8"?>
<sst xmlns="http://schemas.openxmlformats.org/spreadsheetml/2006/main" count="528" uniqueCount="135">
  <si>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</si>
  <si>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</si>
  <si>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</si>
  <si>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</si>
  <si>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</si>
  <si>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</si>
  <si>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Государственный регистрационный номер выпуска ценных бумаг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</si>
  <si>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</si>
  <si>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</si>
  <si>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</si>
  <si>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</si>
  <si>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</t>
  </si>
  <si>
    <t>Валюта обязательства</t>
  </si>
  <si>
    <t>Номинальная стоимость одной ценной бумаги (руб.)</t>
  </si>
  <si>
    <t>Ограничения на владельцев ценных бумаг, предусмотренные условия ми эмиссии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</si>
  <si>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</si>
  <si>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</si>
  <si>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</si>
  <si>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объем выпуска (дополнительного выпуска) ценных бумаг по номинальной стоимости (руб.)</t>
  </si>
  <si>
    <t>Дата размещения (до размещения) ценных бумаг</t>
  </si>
  <si>
    <t>Объем размещения ценных бумаг (по номинальной стоимости) (руб.)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</si>
  <si>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</si>
  <si>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</si>
  <si>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 (руб.)</t>
  </si>
  <si>
    <t>Фактическая дата выплаты купонного дохода</t>
  </si>
  <si>
    <t>Выплаченная сумма купонного дохода (руб.)</t>
  </si>
  <si>
    <t>Сумма дисконта, определенная при размещении (руб.)</t>
  </si>
  <si>
    <t>Сумма дисконта при погашении (выкупе) ценных бумаг (руб.)</t>
  </si>
  <si>
    <t>Дата выкупа ценных бумаг</t>
  </si>
  <si>
    <t>Основание для осуществления эмиссии ценных бумаг</t>
  </si>
  <si>
    <t>Форма обеспечения обязательств</t>
  </si>
  <si>
    <t>Иные сведения</t>
  </si>
  <si>
    <t>Всего</t>
  </si>
  <si>
    <t>Итого</t>
  </si>
  <si>
    <t>Сумма просроченной задолженности по погашению номинальной стоимости ценных бумаг (руб.)</t>
  </si>
  <si>
    <t>Сумма просроченной задолженности по исполнению обязательств по ценным бумагам (руб.)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</si>
  <si>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</si>
  <si>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</si>
  <si>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Муниципальные ценные бумаги, номинальная стоимость которых указана в валюте Российской Федерации</t>
  </si>
  <si>
    <t>Муниципальные ценные бумаги, номинальная стоимость которых указана в иностранной валюте</t>
  </si>
  <si>
    <t>Приложение 1</t>
  </si>
  <si>
    <t>к положению о составе, порядке и сроках внесения</t>
  </si>
  <si>
    <t>информации в муниципальныю долговую книгу</t>
  </si>
  <si>
    <t>х</t>
  </si>
  <si>
    <t>М.П.</t>
  </si>
  <si>
    <t>Наименование документа, на основании которого возникло долговое обязательство</t>
  </si>
  <si>
    <t>Дата, номер документа, номер транша</t>
  </si>
  <si>
    <t>Дата, номер договора(-ов)/соглашения(-й), утратившего(-их) силу в связи с заключением нового договора/соглашения</t>
  </si>
  <si>
    <t>Дата, номер изменений в договор/соглашение</t>
  </si>
  <si>
    <t>Наименование кредитора</t>
  </si>
  <si>
    <t>Дата получения кредита</t>
  </si>
  <si>
    <t>Процентная ставка (% годовых)</t>
  </si>
  <si>
    <t>Установленные даты выплаты процентных платежей</t>
  </si>
  <si>
    <t>Сумма процентных платежей, подлежащих выплате (руб.)</t>
  </si>
  <si>
    <t>Фактическая дата выплаты процентных платежей</t>
  </si>
  <si>
    <t>Дата погашения кредита, установленная договором/соглашением</t>
  </si>
  <si>
    <t>Сумма погашения кредита, подлежащая выплате в даты, установленные договором/соглашением (руб.)</t>
  </si>
  <si>
    <t>Фактическая дата погашения кредита</t>
  </si>
  <si>
    <t>Фактический объем погашения кредита (руб.)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</si>
  <si>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</si>
  <si>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</si>
  <si>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Сумма просроченной задолженности по кредиту (руб.)</t>
  </si>
  <si>
    <t>Объем основного долга по кредиту в валюте обязательств</t>
  </si>
  <si>
    <t>Объем основного долга по кредиту (руб.)</t>
  </si>
  <si>
    <t>Основание для заключения договора</t>
  </si>
  <si>
    <t>Кредиты в иностранной валюте</t>
  </si>
  <si>
    <t>Приложение 2</t>
  </si>
  <si>
    <t>Бюджет из которого предоставлен бюджетный кредит</t>
  </si>
  <si>
    <t>Фактическая сумма выплаты процентных платежей (руб.)</t>
  </si>
  <si>
    <t>Дата погашения бюджетного кредита, установленная договором/соглашением</t>
  </si>
  <si>
    <t>Сумма погашения бюджетного кредита, подлежащая выплате в даты, установленные договором/соглашением (руб.)</t>
  </si>
  <si>
    <t>Фактическая дата погашения бюджетного кредита</t>
  </si>
  <si>
    <t>Фактический объем погашения бюджетного кредита (руб.)</t>
  </si>
  <si>
    <t>Объем основного долга по бюджетному кредиту в валюте обязательств</t>
  </si>
  <si>
    <t>Объем основного долга по бюджетному кредиту (руб.)</t>
  </si>
  <si>
    <t>Основание для получения бюджетного кредита</t>
  </si>
  <si>
    <t>Бюджетные кредиты, привлеченные в бюджет муниципального образования "Малопургинский район" в валюте Российской Федерации</t>
  </si>
  <si>
    <t>Бюджетные кредиты, привлеченные в бюджет муниципального образования "Малопургинский район" в иностранной валюте</t>
  </si>
  <si>
    <t>Дата, номер гарантии</t>
  </si>
  <si>
    <t>Дата, номер гарантии, утратившей силу в связи с реструктуризацией задолженности по обеспеченному гарантией долговому обязательству</t>
  </si>
  <si>
    <t>Дата, номер изменений в гарантию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</si>
  <si>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</si>
  <si>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</si>
  <si>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</si>
  <si>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</si>
  <si>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</si>
  <si>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</si>
  <si>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Срок исполнения обязательств по гарантии после предъявления требований к гаранту в установленном порядке</t>
  </si>
  <si>
    <t>Фактическая дата исполнения гарантом обязательств по гарантии</t>
  </si>
  <si>
    <t>Фактический объем исполнения гарантом обязательств по гарантии (руб.)</t>
  </si>
  <si>
    <t>Задолженность гаранта по исполнению гарантии (руб.)</t>
  </si>
  <si>
    <t>Объем обязательств по гарантии в валюте обязательства</t>
  </si>
  <si>
    <t>Объем обязательств по гарантии (руб.)</t>
  </si>
  <si>
    <t>Основание для предоставления гарантии</t>
  </si>
  <si>
    <t>Приложение 4</t>
  </si>
  <si>
    <t>Приложение 3</t>
  </si>
  <si>
    <t>муниципального образования «Муниципальный округ Малопургинский район Удмуртской Республики»</t>
  </si>
  <si>
    <t>Информация о муниципальных ценных бумагах муниципального образования «Муниципальный округ Малопургинский район Удмуртской Республики»</t>
  </si>
  <si>
    <t>Информация о муниципальных гарантиях муниципального образования «Муниципальный округ Малопургинский район Удмуртской Республики»</t>
  </si>
  <si>
    <t>Информация о бюджетных кредитах, привлеченных в бюджет муниципального образования «Муниципальный округ Малопургинский район Удмуртской Республики» из других бюджетов бюджетной системы Российской Федерации</t>
  </si>
  <si>
    <t>Информация о кредитах, полученных муниципальным образованием «Муниципальный округ Малопургинский район Удмуртской Республики» от кредитных организаций, иностранных банков и международных финансовых организаций</t>
  </si>
  <si>
    <t>руб.</t>
  </si>
  <si>
    <t>нет</t>
  </si>
  <si>
    <t>ПАО "СОВКОМБАНК"</t>
  </si>
  <si>
    <t>от 25 января 2022 года № 62</t>
  </si>
  <si>
    <t>тел. 83413841279</t>
  </si>
  <si>
    <t>Удмуртская Республика</t>
  </si>
  <si>
    <t>рубли</t>
  </si>
  <si>
    <t xml:space="preserve"> №17 от 27.06.2022</t>
  </si>
  <si>
    <t>Раcпоряжением Правительства УР от 27.06.2022 г. № 691-р</t>
  </si>
  <si>
    <t>СОГЛАШЕНИЕ
о предоставлении бюджетного кредита из бюджета Удмуртской Республики бюджету муниципального образования в Удмуртской Республике для погашения долговых обязательств</t>
  </si>
  <si>
    <t>Муниципальные гарантии в валюте Российской Федерации</t>
  </si>
  <si>
    <t>Муниципальные гарантии в иностранной валюте</t>
  </si>
  <si>
    <t xml:space="preserve">МУНИЦИПАЛЬНАЯ ДОЛГОВАЯ КНИГА </t>
  </si>
  <si>
    <t>МУНИЦИПАЛЬНЫЙ КОНТРАКТ № 08135000001220188520001 от 23.12.2022 года</t>
  </si>
  <si>
    <t>п/п                № 1468 от 28.12.2022</t>
  </si>
  <si>
    <t>не позднее 25 ноября 2023 года</t>
  </si>
  <si>
    <t>Кредиты, полученные муниципальным образованием от кредитных организаций</t>
  </si>
  <si>
    <t>Последний рабочий день текущего месяца</t>
  </si>
  <si>
    <t>№17 от 17.02.2023</t>
  </si>
  <si>
    <t>Раcпоряжением Правительства УР от 17.02.2023 г. № 103-р</t>
  </si>
  <si>
    <t>не позднее 15 декабря 2023 года</t>
  </si>
  <si>
    <t xml:space="preserve">СОГЛАШЕНИЕ 
о предоставлении бюджетного кредита на покрытие временного кассового разрыва, возникшего при исполнении бюджета муниципального образования «Муниципальный округ Малопургинский район Удмуртской Республики»
</t>
  </si>
  <si>
    <t xml:space="preserve">     </t>
  </si>
  <si>
    <t>Начальник Управления финансов</t>
  </si>
  <si>
    <t>Р.Р. Минагулова</t>
  </si>
  <si>
    <t>Глава муниципального образования</t>
  </si>
  <si>
    <t>А.А. Деев</t>
  </si>
  <si>
    <t>исп.Иванова Г.И.</t>
  </si>
  <si>
    <t>п/п                № 1 от 07.12.2023</t>
  </si>
  <si>
    <t>Банк «Йошкар-Ола» (ПАО)</t>
  </si>
  <si>
    <t>На 01  января 2024 года</t>
  </si>
  <si>
    <t xml:space="preserve">Решение Совета депутатов муниципального образования «Муниципальный округ Малопургинский район Удмуртской Республики» от 16 декабря 2022 года № 13-3-235 «О бюджете муниципального образования «Муниципальный округ Малопургинский район Удмуртской Республики» на 2023 год и на плановый период 2024 и 2025 годов с учетом изменений от 05.10.2023 года № 22-3-387 </t>
  </si>
  <si>
    <t>Решение Совета депутатов муниципального образования «Муниципальный округ Малопургинский район Удмуртской Республики» от 16 декабря 2021 года № 5-7-78 «О бюджете муниципального образования «Муниципальный округ Малопургинский район Удмуртской Республики» на 2022 год и на плановый период 2023 и 2024 годов»  с учетом узменений  от 29.09.2022 года №11-4-218</t>
  </si>
  <si>
    <t>МУНИЦИПАЛЬНЫЙ КОНТРАКТ № 08135000001230164120001 от 01.11.2023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</si>
</sst>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/mm/yy;@"/>
    <numFmt numFmtId="165" formatCode="#,##0.000000"/>
  </numFmts>
  <fonts count="2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textRotation="90" wrapText="1"/>
    </xf>
    <xf numFmtId="0" fontId="0" fillId="0" borderId="1" xfId="0" applyBorder="1" applyAlignment="1">
      <alignment horizontal="center" textRotation="90" wrapText="1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/>
    <xf numFmtId="0" fontId="6" fillId="0" borderId="0" xfId="0" applyFont="1"/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3" fontId="5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/>
    <xf numFmtId="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/>
    <xf numFmtId="0" fontId="6" fillId="0" borderId="1" xfId="0" applyFont="1" applyBorder="1"/>
    <xf numFmtId="0" fontId="13" fillId="0" borderId="1" xfId="0" applyFont="1" applyBorder="1" applyAlignment="1">
      <alignment horizontal="center"/>
    </xf>
    <xf numFmtId="4" fontId="1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3" fontId="14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0" xfId="0" applyFont="1"/>
    <xf numFmtId="0" fontId="14" fillId="0" borderId="0" xfId="0" applyFont="1"/>
    <xf numFmtId="4" fontId="6" fillId="0" borderId="1" xfId="1" applyNumberFormat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 wrapText="1"/>
    </xf>
    <xf numFmtId="43" fontId="14" fillId="0" borderId="1" xfId="1" applyFont="1" applyBorder="1" applyAlignment="1">
      <alignment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43" fontId="12" fillId="0" borderId="1" xfId="1" applyFont="1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center"/>
    </xf>
    <xf numFmtId="43" fontId="15" fillId="0" borderId="1" xfId="1" applyFont="1" applyBorder="1" applyAlignment="1">
      <alignment horizontal="center" vertical="center"/>
    </xf>
    <xf numFmtId="0" fontId="17" fillId="0" borderId="1" xfId="0" applyFont="1" applyBorder="1"/>
    <xf numFmtId="0" fontId="17" fillId="0" borderId="1" xfId="0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3" fontId="18" fillId="0" borderId="1" xfId="1" applyFont="1" applyBorder="1" applyAlignment="1">
      <alignment horizontal="center" vertical="center"/>
    </xf>
    <xf numFmtId="43" fontId="19" fillId="0" borderId="1" xfId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6" fillId="0" borderId="1" xfId="0" applyFont="1" applyBorder="1" applyAlignment="1">
      <alignment wrapText="1"/>
    </xf>
    <xf numFmtId="165" fontId="1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1" xfId="1" applyNumberFormat="1" applyFont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top" wrapText="1"/>
    </xf>
    <xf numFmtId="4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2" fillId="0" borderId="1" xfId="0" applyFont="1" applyBorder="1"/>
    <xf numFmtId="4" fontId="6" fillId="0" borderId="0" xfId="0" applyNumberFormat="1" applyFont="1"/>
    <xf numFmtId="4" fontId="13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8"/>
  <sheetViews>
    <sheetView workbookViewId="0">
      <selection activeCell="F10" sqref="F10"/>
    </sheetView>
  </sheetViews>
  <sheetFormatPr defaultRowHeight="15" x14ac:dyDescent="0.25"/>
  <cols>
    <col min="1" max="1" width="27.140625" customWidth="1"/>
    <col min="2" max="2" width="6.140625" customWidth="1"/>
    <col min="3" max="3" width="3.5703125" customWidth="1"/>
    <col min="4" max="5" width="3.5703125" bestFit="1" customWidth="1"/>
    <col min="6" max="6" width="6.28515625" bestFit="1" customWidth="1"/>
    <col min="7" max="7" width="11.140625" customWidth="1"/>
    <col min="8" max="8" width="3.5703125" bestFit="1" customWidth="1"/>
    <col min="9" max="9" width="3.5703125" customWidth="1"/>
    <col min="10" max="10" width="6.28515625" bestFit="1" customWidth="1"/>
    <col min="11" max="13" width="3.5703125" bestFit="1" customWidth="1"/>
    <col min="14" max="14" width="9.7109375" customWidth="1"/>
    <col min="15" max="15" width="3.5703125" bestFit="1" customWidth="1"/>
    <col min="16" max="16" width="5.85546875" customWidth="1"/>
    <col min="17" max="17" width="6.28515625" bestFit="1" customWidth="1"/>
    <col min="18" max="18" width="3.5703125" customWidth="1"/>
    <col min="19" max="19" width="3.5703125" bestFit="1" customWidth="1"/>
    <col min="20" max="20" width="4.42578125" customWidth="1"/>
    <col min="21" max="21" width="3.5703125" bestFit="1" customWidth="1"/>
    <col min="22" max="22" width="6.42578125" customWidth="1"/>
    <col min="23" max="24" width="3.5703125" bestFit="1" customWidth="1"/>
    <col min="25" max="25" width="5.42578125" customWidth="1"/>
    <col min="26" max="26" width="4.85546875" customWidth="1"/>
    <col min="27" max="27" width="6.28515625" bestFit="1" customWidth="1"/>
    <col min="28" max="28" width="5.28515625" customWidth="1"/>
    <col min="29" max="29" width="3.5703125" bestFit="1" customWidth="1"/>
    <col min="30" max="32" width="6.28515625" bestFit="1" customWidth="1"/>
    <col min="33" max="33" width="7.28515625" customWidth="1"/>
    <col min="34" max="34" width="5.28515625" customWidth="1"/>
    <col min="35" max="37" width="3.5703125" bestFit="1" customWidth="1"/>
  </cols>
  <sheetData>
    <row r="1" spans="1:40" x14ac:dyDescent="0.25">
      <c r="C1" s="90" t="s">
        <v>113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</row>
    <row r="3" spans="1:40" x14ac:dyDescent="0.25">
      <c r="AK3" s="10" t="s">
        <v>40</v>
      </c>
    </row>
    <row r="4" spans="1:40" x14ac:dyDescent="0.25">
      <c r="AK4" s="10" t="s">
        <v>41</v>
      </c>
    </row>
    <row r="5" spans="1:40" x14ac:dyDescent="0.25">
      <c r="A5" s="9" t="s">
        <v>131</v>
      </c>
      <c r="B5" s="9"/>
      <c r="C5" s="9"/>
      <c r="D5" s="9"/>
      <c r="AK5" s="10" t="s">
        <v>42</v>
      </c>
    </row>
    <row r="6" spans="1:40" x14ac:dyDescent="0.25">
      <c r="AK6" s="10" t="s">
        <v>96</v>
      </c>
    </row>
    <row r="7" spans="1:40" x14ac:dyDescent="0.25">
      <c r="AF7" t="s">
        <v>104</v>
      </c>
    </row>
    <row r="8" spans="1:40" ht="39" customHeight="1" x14ac:dyDescent="0.3">
      <c r="F8" s="87" t="s">
        <v>97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1"/>
      <c r="AM8" s="1"/>
      <c r="AN8" s="1"/>
    </row>
    <row r="10" spans="1:40" s="1" customFormat="1" ht="282.75" customHeight="1" x14ac:dyDescent="0.25">
      <c r="A10" s="3"/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7" t="s">
        <v>12</v>
      </c>
      <c r="I10" s="7" t="s">
        <v>13</v>
      </c>
      <c r="J10" s="7" t="s">
        <v>14</v>
      </c>
      <c r="K10" s="7" t="s">
        <v>15</v>
      </c>
      <c r="L10" s="8" t="s">
        <v>16</v>
      </c>
      <c r="M10" s="7" t="s">
        <v>17</v>
      </c>
      <c r="N10" s="7" t="s">
        <v>18</v>
      </c>
      <c r="O10" s="7" t="s">
        <v>19</v>
      </c>
      <c r="P10" s="7" t="s">
        <v>20</v>
      </c>
      <c r="Q10" s="7" t="s">
        <v>21</v>
      </c>
      <c r="R10" s="7" t="s">
        <v>22</v>
      </c>
      <c r="S10" s="7" t="s">
        <v>23</v>
      </c>
      <c r="T10" s="7" t="s">
        <v>24</v>
      </c>
      <c r="U10" s="7" t="s">
        <v>25</v>
      </c>
      <c r="V10" s="7" t="s">
        <v>26</v>
      </c>
      <c r="W10" s="7" t="s">
        <v>27</v>
      </c>
      <c r="X10" s="7" t="s">
        <v>28</v>
      </c>
      <c r="Y10" s="7" t="s">
        <v>0</v>
      </c>
      <c r="Z10" s="8" t="s">
        <v>1</v>
      </c>
      <c r="AA10" s="7" t="s">
        <v>2</v>
      </c>
      <c r="AB10" s="7" t="s">
        <v>3</v>
      </c>
      <c r="AC10" s="7" t="s">
        <v>4</v>
      </c>
      <c r="AD10" s="7" t="s">
        <v>5</v>
      </c>
      <c r="AE10" s="7" t="s">
        <v>34</v>
      </c>
      <c r="AF10" s="7" t="s">
        <v>35</v>
      </c>
      <c r="AG10" s="7" t="s">
        <v>36</v>
      </c>
      <c r="AH10" s="7" t="s">
        <v>37</v>
      </c>
      <c r="AI10" s="7" t="s">
        <v>29</v>
      </c>
      <c r="AJ10" s="7" t="s">
        <v>30</v>
      </c>
      <c r="AK10" s="7" t="s">
        <v>31</v>
      </c>
    </row>
    <row r="11" spans="1:40" s="2" customFormat="1" x14ac:dyDescent="0.2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  <c r="T11" s="4">
        <v>20</v>
      </c>
      <c r="U11" s="4">
        <v>21</v>
      </c>
      <c r="V11" s="4">
        <v>22</v>
      </c>
      <c r="W11" s="4">
        <v>23</v>
      </c>
      <c r="X11" s="4">
        <v>24</v>
      </c>
      <c r="Y11" s="4">
        <v>25</v>
      </c>
      <c r="Z11" s="4">
        <v>26</v>
      </c>
      <c r="AA11" s="4">
        <v>27</v>
      </c>
      <c r="AB11" s="4">
        <v>28</v>
      </c>
      <c r="AC11" s="4">
        <v>29</v>
      </c>
      <c r="AD11" s="4">
        <v>30</v>
      </c>
      <c r="AE11" s="4">
        <v>31</v>
      </c>
      <c r="AF11" s="4">
        <v>32</v>
      </c>
      <c r="AG11" s="4">
        <v>33</v>
      </c>
      <c r="AH11" s="4">
        <v>34</v>
      </c>
      <c r="AI11" s="4">
        <v>35</v>
      </c>
      <c r="AJ11" s="4">
        <v>36</v>
      </c>
      <c r="AK11" s="4">
        <v>37</v>
      </c>
    </row>
    <row r="12" spans="1:40" ht="75" x14ac:dyDescent="0.25">
      <c r="A12" s="3" t="s">
        <v>38</v>
      </c>
      <c r="B12" s="16" t="s">
        <v>43</v>
      </c>
      <c r="C12" s="16" t="s">
        <v>43</v>
      </c>
      <c r="D12" s="16" t="s">
        <v>43</v>
      </c>
      <c r="E12" s="16" t="s">
        <v>43</v>
      </c>
      <c r="F12" s="16" t="s">
        <v>43</v>
      </c>
      <c r="G12" s="16" t="s">
        <v>43</v>
      </c>
      <c r="H12" s="16" t="s">
        <v>43</v>
      </c>
      <c r="I12" s="16" t="s">
        <v>43</v>
      </c>
      <c r="J12" s="16" t="s">
        <v>43</v>
      </c>
      <c r="K12" s="16" t="s">
        <v>43</v>
      </c>
      <c r="L12" s="16" t="s">
        <v>43</v>
      </c>
      <c r="M12" s="16" t="s">
        <v>43</v>
      </c>
      <c r="N12" s="16"/>
      <c r="O12" s="16" t="s">
        <v>43</v>
      </c>
      <c r="P12" s="16"/>
      <c r="Q12" s="16" t="s">
        <v>43</v>
      </c>
      <c r="R12" s="16" t="s">
        <v>43</v>
      </c>
      <c r="S12" s="16"/>
      <c r="T12" s="16" t="s">
        <v>43</v>
      </c>
      <c r="U12" s="16"/>
      <c r="V12" s="16"/>
      <c r="W12" s="16"/>
      <c r="X12" s="16" t="s">
        <v>43</v>
      </c>
      <c r="Y12" s="16"/>
      <c r="Z12" s="16" t="s">
        <v>43</v>
      </c>
      <c r="AA12" s="16"/>
      <c r="AB12" s="16" t="s">
        <v>43</v>
      </c>
      <c r="AC12" s="16"/>
      <c r="AD12" s="16"/>
      <c r="AE12" s="16"/>
      <c r="AF12" s="16"/>
      <c r="AG12" s="16"/>
      <c r="AH12" s="16"/>
      <c r="AI12" s="16" t="s">
        <v>43</v>
      </c>
      <c r="AJ12" s="16" t="s">
        <v>43</v>
      </c>
      <c r="AK12" s="16" t="s">
        <v>43</v>
      </c>
    </row>
    <row r="13" spans="1:40" x14ac:dyDescent="0.25">
      <c r="A13" s="5" t="s">
        <v>33</v>
      </c>
      <c r="B13" s="16" t="s">
        <v>43</v>
      </c>
      <c r="C13" s="16" t="s">
        <v>43</v>
      </c>
      <c r="D13" s="16" t="s">
        <v>43</v>
      </c>
      <c r="E13" s="16" t="s">
        <v>43</v>
      </c>
      <c r="F13" s="16" t="s">
        <v>43</v>
      </c>
      <c r="G13" s="16" t="s">
        <v>43</v>
      </c>
      <c r="H13" s="16" t="s">
        <v>43</v>
      </c>
      <c r="I13" s="16" t="s">
        <v>43</v>
      </c>
      <c r="J13" s="16" t="s">
        <v>43</v>
      </c>
      <c r="K13" s="16" t="s">
        <v>43</v>
      </c>
      <c r="L13" s="16" t="s">
        <v>43</v>
      </c>
      <c r="M13" s="16" t="s">
        <v>43</v>
      </c>
      <c r="N13" s="16"/>
      <c r="O13" s="16" t="s">
        <v>43</v>
      </c>
      <c r="P13" s="16"/>
      <c r="Q13" s="16" t="s">
        <v>43</v>
      </c>
      <c r="R13" s="16" t="s">
        <v>43</v>
      </c>
      <c r="S13" s="16"/>
      <c r="T13" s="16" t="s">
        <v>43</v>
      </c>
      <c r="U13" s="16"/>
      <c r="V13" s="16"/>
      <c r="W13" s="16"/>
      <c r="X13" s="16" t="s">
        <v>43</v>
      </c>
      <c r="Y13" s="16"/>
      <c r="Z13" s="16" t="s">
        <v>43</v>
      </c>
      <c r="AA13" s="16"/>
      <c r="AB13" s="16" t="s">
        <v>43</v>
      </c>
      <c r="AC13" s="16"/>
      <c r="AD13" s="16"/>
      <c r="AE13" s="16"/>
      <c r="AF13" s="16"/>
      <c r="AG13" s="16"/>
      <c r="AH13" s="16"/>
      <c r="AI13" s="16" t="s">
        <v>43</v>
      </c>
      <c r="AJ13" s="16" t="s">
        <v>43</v>
      </c>
      <c r="AK13" s="16" t="s">
        <v>43</v>
      </c>
    </row>
    <row r="14" spans="1:40" ht="60" x14ac:dyDescent="0.25">
      <c r="A14" s="6" t="s">
        <v>39</v>
      </c>
      <c r="B14" s="16" t="s">
        <v>43</v>
      </c>
      <c r="C14" s="16" t="s">
        <v>43</v>
      </c>
      <c r="D14" s="16" t="s">
        <v>43</v>
      </c>
      <c r="E14" s="16" t="s">
        <v>43</v>
      </c>
      <c r="F14" s="16" t="s">
        <v>43</v>
      </c>
      <c r="G14" s="16" t="s">
        <v>43</v>
      </c>
      <c r="H14" s="16" t="s">
        <v>43</v>
      </c>
      <c r="I14" s="16" t="s">
        <v>43</v>
      </c>
      <c r="J14" s="16" t="s">
        <v>43</v>
      </c>
      <c r="K14" s="16" t="s">
        <v>43</v>
      </c>
      <c r="L14" s="16" t="s">
        <v>43</v>
      </c>
      <c r="M14" s="16" t="s">
        <v>43</v>
      </c>
      <c r="N14" s="16"/>
      <c r="O14" s="16" t="s">
        <v>43</v>
      </c>
      <c r="P14" s="16"/>
      <c r="Q14" s="16" t="s">
        <v>43</v>
      </c>
      <c r="R14" s="16" t="s">
        <v>43</v>
      </c>
      <c r="S14" s="16"/>
      <c r="T14" s="16" t="s">
        <v>43</v>
      </c>
      <c r="U14" s="16"/>
      <c r="V14" s="16"/>
      <c r="W14" s="16"/>
      <c r="X14" s="16" t="s">
        <v>43</v>
      </c>
      <c r="Y14" s="16"/>
      <c r="Z14" s="16" t="s">
        <v>43</v>
      </c>
      <c r="AA14" s="16"/>
      <c r="AB14" s="16" t="s">
        <v>43</v>
      </c>
      <c r="AC14" s="16"/>
      <c r="AD14" s="16"/>
      <c r="AE14" s="16"/>
      <c r="AF14" s="16"/>
      <c r="AG14" s="16"/>
      <c r="AH14" s="16"/>
      <c r="AI14" s="16" t="s">
        <v>43</v>
      </c>
      <c r="AJ14" s="16" t="s">
        <v>43</v>
      </c>
      <c r="AK14" s="16" t="s">
        <v>43</v>
      </c>
    </row>
    <row r="15" spans="1:40" x14ac:dyDescent="0.25">
      <c r="A15" s="5" t="s">
        <v>33</v>
      </c>
      <c r="B15" s="16" t="s">
        <v>43</v>
      </c>
      <c r="C15" s="16" t="s">
        <v>43</v>
      </c>
      <c r="D15" s="16" t="s">
        <v>43</v>
      </c>
      <c r="E15" s="16" t="s">
        <v>43</v>
      </c>
      <c r="F15" s="16" t="s">
        <v>43</v>
      </c>
      <c r="G15" s="16" t="s">
        <v>43</v>
      </c>
      <c r="H15" s="16" t="s">
        <v>43</v>
      </c>
      <c r="I15" s="16" t="s">
        <v>43</v>
      </c>
      <c r="J15" s="16" t="s">
        <v>43</v>
      </c>
      <c r="K15" s="16" t="s">
        <v>43</v>
      </c>
      <c r="L15" s="16" t="s">
        <v>43</v>
      </c>
      <c r="M15" s="16" t="s">
        <v>43</v>
      </c>
      <c r="N15" s="16"/>
      <c r="O15" s="16" t="s">
        <v>43</v>
      </c>
      <c r="P15" s="16"/>
      <c r="Q15" s="16" t="s">
        <v>43</v>
      </c>
      <c r="R15" s="16" t="s">
        <v>43</v>
      </c>
      <c r="S15" s="16"/>
      <c r="T15" s="16" t="s">
        <v>43</v>
      </c>
      <c r="U15" s="16"/>
      <c r="V15" s="16"/>
      <c r="W15" s="16"/>
      <c r="X15" s="16" t="s">
        <v>43</v>
      </c>
      <c r="Y15" s="16"/>
      <c r="Z15" s="16" t="s">
        <v>43</v>
      </c>
      <c r="AA15" s="16"/>
      <c r="AB15" s="16" t="s">
        <v>43</v>
      </c>
      <c r="AC15" s="16"/>
      <c r="AD15" s="16"/>
      <c r="AE15" s="16"/>
      <c r="AF15" s="16"/>
      <c r="AG15" s="16"/>
      <c r="AH15" s="16"/>
      <c r="AI15" s="16" t="s">
        <v>43</v>
      </c>
      <c r="AJ15" s="16" t="s">
        <v>43</v>
      </c>
      <c r="AK15" s="16" t="s">
        <v>43</v>
      </c>
    </row>
    <row r="16" spans="1:40" x14ac:dyDescent="0.25">
      <c r="A16" s="5" t="s">
        <v>32</v>
      </c>
      <c r="B16" s="16" t="s">
        <v>43</v>
      </c>
      <c r="C16" s="16" t="s">
        <v>43</v>
      </c>
      <c r="D16" s="16" t="s">
        <v>43</v>
      </c>
      <c r="E16" s="16" t="s">
        <v>43</v>
      </c>
      <c r="F16" s="16" t="s">
        <v>43</v>
      </c>
      <c r="G16" s="16" t="s">
        <v>43</v>
      </c>
      <c r="H16" s="16" t="s">
        <v>43</v>
      </c>
      <c r="I16" s="16" t="s">
        <v>43</v>
      </c>
      <c r="J16" s="16" t="s">
        <v>43</v>
      </c>
      <c r="K16" s="16" t="s">
        <v>43</v>
      </c>
      <c r="L16" s="16" t="s">
        <v>43</v>
      </c>
      <c r="M16" s="16" t="s">
        <v>43</v>
      </c>
      <c r="N16" s="16"/>
      <c r="O16" s="16" t="s">
        <v>43</v>
      </c>
      <c r="P16" s="16"/>
      <c r="Q16" s="16" t="s">
        <v>43</v>
      </c>
      <c r="R16" s="16" t="s">
        <v>43</v>
      </c>
      <c r="S16" s="16"/>
      <c r="T16" s="16" t="s">
        <v>43</v>
      </c>
      <c r="U16" s="16"/>
      <c r="V16" s="16"/>
      <c r="W16" s="16"/>
      <c r="X16" s="16" t="s">
        <v>43</v>
      </c>
      <c r="Y16" s="16"/>
      <c r="Z16" s="16" t="s">
        <v>43</v>
      </c>
      <c r="AA16" s="16"/>
      <c r="AB16" s="16" t="s">
        <v>43</v>
      </c>
      <c r="AC16" s="16"/>
      <c r="AD16" s="16"/>
      <c r="AE16" s="16"/>
      <c r="AF16" s="16"/>
      <c r="AG16" s="16" t="s">
        <v>43</v>
      </c>
      <c r="AH16" s="16"/>
      <c r="AI16" s="16" t="s">
        <v>43</v>
      </c>
      <c r="AJ16" s="16" t="s">
        <v>43</v>
      </c>
      <c r="AK16" s="16" t="s">
        <v>43</v>
      </c>
    </row>
    <row r="19" spans="2:32" ht="18.75" x14ac:dyDescent="0.3">
      <c r="B19" s="49" t="s">
        <v>126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 t="s">
        <v>127</v>
      </c>
      <c r="X19" s="49"/>
      <c r="Y19" s="49"/>
      <c r="Z19" s="49"/>
      <c r="AA19" s="49"/>
      <c r="AF19" s="10"/>
    </row>
    <row r="20" spans="2:32" ht="18.75" x14ac:dyDescent="0.3">
      <c r="B20" s="49"/>
      <c r="C20" s="49" t="s">
        <v>44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F20" s="10"/>
    </row>
    <row r="21" spans="2:32" ht="18.75" x14ac:dyDescent="0.3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F21" s="10"/>
    </row>
    <row r="22" spans="2:32" ht="18.75" x14ac:dyDescent="0.3">
      <c r="B22" s="49" t="s">
        <v>124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 t="s">
        <v>125</v>
      </c>
      <c r="X22" s="49"/>
      <c r="Y22" s="49"/>
      <c r="Z22" s="49"/>
      <c r="AA22" s="49"/>
      <c r="AF22" s="10"/>
    </row>
    <row r="23" spans="2:32" x14ac:dyDescent="0.25">
      <c r="C23" t="s">
        <v>44</v>
      </c>
      <c r="X23" s="10"/>
      <c r="AF23" s="10"/>
    </row>
    <row r="24" spans="2:32" x14ac:dyDescent="0.25">
      <c r="X24" s="10"/>
      <c r="AF24" s="10"/>
    </row>
    <row r="25" spans="2:32" x14ac:dyDescent="0.25">
      <c r="X25" s="10"/>
      <c r="AF25" s="10"/>
    </row>
    <row r="26" spans="2:32" x14ac:dyDescent="0.25">
      <c r="X26" s="10"/>
      <c r="AF26" s="10"/>
    </row>
    <row r="27" spans="2:32" x14ac:dyDescent="0.25">
      <c r="B27" s="89" t="s">
        <v>128</v>
      </c>
      <c r="C27" s="89"/>
      <c r="D27" s="89"/>
      <c r="E27" s="89"/>
      <c r="F27" s="89"/>
    </row>
    <row r="28" spans="2:32" x14ac:dyDescent="0.25">
      <c r="B28" s="89" t="s">
        <v>105</v>
      </c>
      <c r="C28" s="89"/>
      <c r="D28" s="89"/>
      <c r="E28" s="89"/>
      <c r="F28" s="89"/>
    </row>
  </sheetData>
  <mergeCells count="4">
    <mergeCell ref="F8:AK8"/>
    <mergeCell ref="B27:F27"/>
    <mergeCell ref="B28:F28"/>
    <mergeCell ref="C1:AF1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"/>
  <sheetViews>
    <sheetView view="pageBreakPreview" topLeftCell="E11" zoomScale="71" zoomScaleNormal="60" zoomScaleSheetLayoutView="71" zoomScalePageLayoutView="42" workbookViewId="0">
      <selection activeCell="M12" sqref="M12"/>
    </sheetView>
  </sheetViews>
  <sheetFormatPr defaultRowHeight="15" x14ac:dyDescent="0.25"/>
  <cols>
    <col min="1" max="1" width="15.28515625" customWidth="1"/>
    <col min="2" max="2" width="15.140625" customWidth="1"/>
    <col min="3" max="3" width="10" customWidth="1"/>
    <col min="4" max="4" width="13.28515625" customWidth="1"/>
    <col min="5" max="5" width="10" customWidth="1"/>
    <col min="6" max="6" width="16.28515625" customWidth="1"/>
    <col min="7" max="7" width="6" customWidth="1"/>
    <col min="8" max="8" width="9.7109375" customWidth="1"/>
    <col min="9" max="9" width="15.42578125" customWidth="1"/>
    <col min="10" max="10" width="12.140625" customWidth="1"/>
    <col min="11" max="11" width="17.28515625" customWidth="1"/>
    <col min="12" max="12" width="13.7109375" customWidth="1"/>
    <col min="13" max="13" width="20" customWidth="1"/>
    <col min="14" max="14" width="15.28515625" customWidth="1"/>
    <col min="15" max="15" width="22" customWidth="1"/>
    <col min="16" max="16" width="14" customWidth="1"/>
    <col min="17" max="17" width="18.7109375" customWidth="1"/>
    <col min="18" max="18" width="8.28515625" customWidth="1"/>
    <col min="19" max="19" width="11.140625" customWidth="1"/>
    <col min="20" max="20" width="8.85546875" customWidth="1"/>
    <col min="21" max="22" width="20.85546875" customWidth="1"/>
    <col min="23" max="23" width="23" customWidth="1"/>
    <col min="24" max="24" width="20.85546875" customWidth="1"/>
    <col min="25" max="25" width="20.42578125" customWidth="1"/>
  </cols>
  <sheetData>
    <row r="1" spans="1:26" ht="15.75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27" t="s">
        <v>66</v>
      </c>
      <c r="Z1" s="15"/>
    </row>
    <row r="2" spans="1:26" ht="15.75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27" t="s">
        <v>41</v>
      </c>
      <c r="Z2" s="15"/>
    </row>
    <row r="3" spans="1:26" ht="15.75" x14ac:dyDescent="0.25">
      <c r="A3" s="70" t="str">
        <f>ЦБ!A5</f>
        <v>На 01  января 2024 года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27" t="s">
        <v>42</v>
      </c>
      <c r="Z3" s="15"/>
    </row>
    <row r="4" spans="1:26" ht="15.75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27" t="s">
        <v>96</v>
      </c>
      <c r="Z4" s="15"/>
    </row>
    <row r="5" spans="1:26" ht="15.75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 t="s">
        <v>104</v>
      </c>
      <c r="X5" s="15"/>
      <c r="Y5" s="27"/>
      <c r="Z5" s="15"/>
    </row>
    <row r="6" spans="1:26" ht="49.5" customHeight="1" x14ac:dyDescent="0.25">
      <c r="A6" s="15"/>
      <c r="B6" s="91" t="s">
        <v>100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15"/>
      <c r="Y6" s="27"/>
      <c r="Z6" s="15"/>
    </row>
    <row r="7" spans="1:26" ht="15.75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219" customHeight="1" x14ac:dyDescent="0.25">
      <c r="A8" s="71"/>
      <c r="B8" s="28" t="s">
        <v>45</v>
      </c>
      <c r="C8" s="28" t="s">
        <v>46</v>
      </c>
      <c r="D8" s="28" t="s">
        <v>47</v>
      </c>
      <c r="E8" s="28" t="s">
        <v>48</v>
      </c>
      <c r="F8" s="28" t="s">
        <v>49</v>
      </c>
      <c r="G8" s="28" t="s">
        <v>12</v>
      </c>
      <c r="H8" s="28" t="s">
        <v>50</v>
      </c>
      <c r="I8" s="28" t="s">
        <v>51</v>
      </c>
      <c r="J8" s="28" t="s">
        <v>52</v>
      </c>
      <c r="K8" s="28" t="s">
        <v>53</v>
      </c>
      <c r="L8" s="28" t="s">
        <v>54</v>
      </c>
      <c r="M8" s="28" t="s">
        <v>68</v>
      </c>
      <c r="N8" s="28" t="s">
        <v>55</v>
      </c>
      <c r="O8" s="28" t="s">
        <v>56</v>
      </c>
      <c r="P8" s="28" t="s">
        <v>57</v>
      </c>
      <c r="Q8" s="28" t="s">
        <v>58</v>
      </c>
      <c r="R8" s="28" t="s">
        <v>59</v>
      </c>
      <c r="S8" s="28" t="s">
        <v>60</v>
      </c>
      <c r="T8" s="28" t="s">
        <v>61</v>
      </c>
      <c r="U8" s="28" t="s">
        <v>62</v>
      </c>
      <c r="V8" s="28" t="s">
        <v>63</v>
      </c>
      <c r="W8" s="28" t="s">
        <v>64</v>
      </c>
      <c r="X8" s="28" t="s">
        <v>30</v>
      </c>
      <c r="Y8" s="28" t="s">
        <v>31</v>
      </c>
      <c r="Z8" s="69"/>
    </row>
    <row r="9" spans="1:26" ht="15.75" x14ac:dyDescent="0.25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  <c r="M9" s="29">
        <v>13</v>
      </c>
      <c r="N9" s="29">
        <v>14</v>
      </c>
      <c r="O9" s="29">
        <v>15</v>
      </c>
      <c r="P9" s="29">
        <v>16</v>
      </c>
      <c r="Q9" s="29">
        <v>17</v>
      </c>
      <c r="R9" s="29">
        <v>18</v>
      </c>
      <c r="S9" s="29">
        <v>19</v>
      </c>
      <c r="T9" s="29">
        <v>20</v>
      </c>
      <c r="U9" s="29">
        <v>21</v>
      </c>
      <c r="V9" s="29">
        <v>22</v>
      </c>
      <c r="W9" s="29">
        <v>23</v>
      </c>
      <c r="X9" s="29">
        <v>24</v>
      </c>
      <c r="Y9" s="29">
        <v>25</v>
      </c>
      <c r="Z9" s="15"/>
    </row>
    <row r="10" spans="1:26" ht="350.25" customHeight="1" x14ac:dyDescent="0.25">
      <c r="A10" s="94" t="s">
        <v>117</v>
      </c>
      <c r="B10" s="32" t="s">
        <v>114</v>
      </c>
      <c r="C10" s="33" t="s">
        <v>115</v>
      </c>
      <c r="D10" s="30" t="s">
        <v>43</v>
      </c>
      <c r="E10" s="30" t="s">
        <v>43</v>
      </c>
      <c r="F10" s="30" t="s">
        <v>103</v>
      </c>
      <c r="G10" s="30" t="s">
        <v>101</v>
      </c>
      <c r="H10" s="34">
        <v>44923</v>
      </c>
      <c r="I10" s="72">
        <v>9.9466149999999995</v>
      </c>
      <c r="J10" s="73" t="s">
        <v>118</v>
      </c>
      <c r="K10" s="74">
        <f>101373.72+91563.36+101373.72-1635.06+73577.7+76030.29+73577.7+50686.86+50686.86+30248.61+4087.65</f>
        <v>651571.41</v>
      </c>
      <c r="L10" s="75">
        <v>45132</v>
      </c>
      <c r="M10" s="74">
        <f>K10</f>
        <v>651571.41</v>
      </c>
      <c r="N10" s="76">
        <v>45282</v>
      </c>
      <c r="O10" s="77">
        <v>12000000</v>
      </c>
      <c r="P10" s="58">
        <v>45204</v>
      </c>
      <c r="Q10" s="74">
        <f>3000000+3000000+3000000+3000000</f>
        <v>12000000</v>
      </c>
      <c r="R10" s="78">
        <v>0</v>
      </c>
      <c r="S10" s="78">
        <v>0</v>
      </c>
      <c r="T10" s="78">
        <v>0</v>
      </c>
      <c r="U10" s="79">
        <f>O10-Q10</f>
        <v>0</v>
      </c>
      <c r="V10" s="79">
        <f>U10</f>
        <v>0</v>
      </c>
      <c r="W10" s="80" t="s">
        <v>133</v>
      </c>
      <c r="X10" s="31" t="s">
        <v>102</v>
      </c>
      <c r="Y10" s="31" t="s">
        <v>102</v>
      </c>
      <c r="Z10" s="15"/>
    </row>
    <row r="11" spans="1:26" ht="350.25" customHeight="1" x14ac:dyDescent="0.25">
      <c r="A11" s="95"/>
      <c r="B11" s="32" t="s">
        <v>134</v>
      </c>
      <c r="C11" s="33" t="s">
        <v>129</v>
      </c>
      <c r="D11" s="30" t="s">
        <v>43</v>
      </c>
      <c r="E11" s="30" t="s">
        <v>43</v>
      </c>
      <c r="F11" s="30" t="s">
        <v>130</v>
      </c>
      <c r="G11" s="30" t="s">
        <v>101</v>
      </c>
      <c r="H11" s="34">
        <v>45267</v>
      </c>
      <c r="I11" s="72">
        <v>15.420878699999999</v>
      </c>
      <c r="J11" s="73" t="s">
        <v>118</v>
      </c>
      <c r="K11" s="74">
        <f>121677.07</f>
        <v>121677.07</v>
      </c>
      <c r="L11" s="75">
        <v>45278</v>
      </c>
      <c r="M11" s="74">
        <f>K11</f>
        <v>121677.07</v>
      </c>
      <c r="N11" s="76">
        <v>45597</v>
      </c>
      <c r="O11" s="77">
        <v>12000000</v>
      </c>
      <c r="P11" s="58"/>
      <c r="Q11" s="74"/>
      <c r="R11" s="78">
        <v>0</v>
      </c>
      <c r="S11" s="78">
        <v>0</v>
      </c>
      <c r="T11" s="78">
        <v>0</v>
      </c>
      <c r="U11" s="79">
        <f>O11-Q11</f>
        <v>12000000</v>
      </c>
      <c r="V11" s="79">
        <f>U11</f>
        <v>12000000</v>
      </c>
      <c r="W11" s="80" t="s">
        <v>132</v>
      </c>
      <c r="X11" s="31" t="s">
        <v>102</v>
      </c>
      <c r="Y11" s="31" t="s">
        <v>102</v>
      </c>
      <c r="Z11" s="15"/>
    </row>
    <row r="12" spans="1:26" ht="15.75" x14ac:dyDescent="0.25">
      <c r="A12" s="37" t="s">
        <v>33</v>
      </c>
      <c r="B12" s="35" t="s">
        <v>43</v>
      </c>
      <c r="C12" s="35" t="s">
        <v>43</v>
      </c>
      <c r="D12" s="35" t="s">
        <v>43</v>
      </c>
      <c r="E12" s="35" t="s">
        <v>43</v>
      </c>
      <c r="F12" s="35" t="s">
        <v>43</v>
      </c>
      <c r="G12" s="35" t="s">
        <v>101</v>
      </c>
      <c r="H12" s="35" t="s">
        <v>43</v>
      </c>
      <c r="I12" s="35" t="s">
        <v>43</v>
      </c>
      <c r="J12" s="35" t="s">
        <v>43</v>
      </c>
      <c r="K12" s="81">
        <f t="shared" ref="K12:M12" si="0">K10+K11</f>
        <v>773248.48</v>
      </c>
      <c r="L12" s="82">
        <f t="shared" si="0"/>
        <v>90410</v>
      </c>
      <c r="M12" s="81">
        <f t="shared" si="0"/>
        <v>773248.48</v>
      </c>
      <c r="N12" s="81" t="s">
        <v>43</v>
      </c>
      <c r="O12" s="81">
        <f>O10+O11</f>
        <v>24000000</v>
      </c>
      <c r="P12" s="81" t="s">
        <v>43</v>
      </c>
      <c r="Q12" s="81">
        <f t="shared" ref="Q12:V12" si="1">Q10+Q11</f>
        <v>12000000</v>
      </c>
      <c r="R12" s="36">
        <f t="shared" si="1"/>
        <v>0</v>
      </c>
      <c r="S12" s="36">
        <f t="shared" si="1"/>
        <v>0</v>
      </c>
      <c r="T12" s="36">
        <f t="shared" si="1"/>
        <v>0</v>
      </c>
      <c r="U12" s="36">
        <f t="shared" si="1"/>
        <v>12000000</v>
      </c>
      <c r="V12" s="36">
        <f t="shared" si="1"/>
        <v>12000000</v>
      </c>
      <c r="W12" s="36" t="s">
        <v>43</v>
      </c>
      <c r="X12" s="37" t="s">
        <v>43</v>
      </c>
      <c r="Y12" s="38" t="s">
        <v>43</v>
      </c>
      <c r="Z12" s="15"/>
    </row>
    <row r="13" spans="1:26" ht="47.25" x14ac:dyDescent="0.25">
      <c r="A13" s="71" t="s">
        <v>65</v>
      </c>
      <c r="B13" s="31"/>
      <c r="C13" s="31"/>
      <c r="D13" s="31"/>
      <c r="E13" s="31"/>
      <c r="F13" s="31"/>
      <c r="G13" s="31"/>
      <c r="H13" s="38"/>
      <c r="I13" s="38"/>
      <c r="J13" s="38"/>
      <c r="K13" s="83"/>
      <c r="L13" s="83"/>
      <c r="M13" s="83"/>
      <c r="N13" s="83"/>
      <c r="O13" s="83"/>
      <c r="P13" s="83"/>
      <c r="Q13" s="83"/>
      <c r="R13" s="38"/>
      <c r="S13" s="38"/>
      <c r="T13" s="38"/>
      <c r="U13" s="38"/>
      <c r="V13" s="38"/>
      <c r="W13" s="38"/>
      <c r="X13" s="38"/>
      <c r="Y13" s="38"/>
      <c r="Z13" s="15"/>
    </row>
    <row r="14" spans="1:26" ht="18.75" x14ac:dyDescent="0.3">
      <c r="A14" s="43" t="s">
        <v>33</v>
      </c>
      <c r="B14" s="44" t="s">
        <v>43</v>
      </c>
      <c r="C14" s="44" t="s">
        <v>43</v>
      </c>
      <c r="D14" s="44" t="s">
        <v>43</v>
      </c>
      <c r="E14" s="44" t="s">
        <v>43</v>
      </c>
      <c r="F14" s="44" t="s">
        <v>43</v>
      </c>
      <c r="G14" s="44" t="s">
        <v>101</v>
      </c>
      <c r="H14" s="44" t="s">
        <v>43</v>
      </c>
      <c r="I14" s="44" t="s">
        <v>43</v>
      </c>
      <c r="J14" s="44" t="s">
        <v>43</v>
      </c>
      <c r="K14" s="55">
        <v>0</v>
      </c>
      <c r="L14" s="47" t="s">
        <v>43</v>
      </c>
      <c r="M14" s="55">
        <v>0</v>
      </c>
      <c r="N14" s="47" t="s">
        <v>43</v>
      </c>
      <c r="O14" s="55">
        <v>0</v>
      </c>
      <c r="P14" s="47" t="s">
        <v>43</v>
      </c>
      <c r="Q14" s="52">
        <f>Q13</f>
        <v>0</v>
      </c>
      <c r="R14" s="40">
        <f>R12+R13</f>
        <v>0</v>
      </c>
      <c r="S14" s="40">
        <f>S12+S13</f>
        <v>0</v>
      </c>
      <c r="T14" s="40">
        <f>T12+T13</f>
        <v>0</v>
      </c>
      <c r="U14" s="40">
        <v>0</v>
      </c>
      <c r="V14" s="40">
        <v>0</v>
      </c>
      <c r="W14" s="85" t="s">
        <v>43</v>
      </c>
      <c r="X14" s="39" t="s">
        <v>43</v>
      </c>
      <c r="Y14" s="39" t="s">
        <v>43</v>
      </c>
      <c r="Z14" s="15"/>
    </row>
    <row r="15" spans="1:26" ht="18.75" x14ac:dyDescent="0.3">
      <c r="A15" s="86" t="s">
        <v>32</v>
      </c>
      <c r="B15" s="41" t="s">
        <v>43</v>
      </c>
      <c r="C15" s="41" t="s">
        <v>43</v>
      </c>
      <c r="D15" s="41" t="s">
        <v>43</v>
      </c>
      <c r="E15" s="41" t="s">
        <v>43</v>
      </c>
      <c r="F15" s="41" t="s">
        <v>43</v>
      </c>
      <c r="G15" s="41" t="s">
        <v>101</v>
      </c>
      <c r="H15" s="41" t="s">
        <v>43</v>
      </c>
      <c r="I15" s="41" t="s">
        <v>43</v>
      </c>
      <c r="J15" s="41" t="s">
        <v>43</v>
      </c>
      <c r="K15" s="53">
        <f>K12+K14</f>
        <v>773248.48</v>
      </c>
      <c r="L15" s="53"/>
      <c r="M15" s="53">
        <f>M12+M14</f>
        <v>773248.48</v>
      </c>
      <c r="N15" s="53" t="s">
        <v>43</v>
      </c>
      <c r="O15" s="53">
        <f>O12+O14</f>
        <v>24000000</v>
      </c>
      <c r="P15" s="53" t="s">
        <v>43</v>
      </c>
      <c r="Q15" s="53">
        <f t="shared" ref="Q15:V15" si="2">Q12+Q14</f>
        <v>12000000</v>
      </c>
      <c r="R15" s="42">
        <f t="shared" si="2"/>
        <v>0</v>
      </c>
      <c r="S15" s="42">
        <f t="shared" si="2"/>
        <v>0</v>
      </c>
      <c r="T15" s="42">
        <f t="shared" si="2"/>
        <v>0</v>
      </c>
      <c r="U15" s="42">
        <f t="shared" si="2"/>
        <v>12000000</v>
      </c>
      <c r="V15" s="42">
        <f t="shared" si="2"/>
        <v>12000000</v>
      </c>
      <c r="W15" s="41" t="s">
        <v>43</v>
      </c>
      <c r="X15" s="41" t="s">
        <v>43</v>
      </c>
      <c r="Y15" s="41" t="s">
        <v>43</v>
      </c>
      <c r="Z15" s="15"/>
    </row>
    <row r="16" spans="1:26" ht="15.75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.75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84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5.75" x14ac:dyDescent="0.25">
      <c r="A18" s="15"/>
      <c r="B18" s="48" t="str">
        <f>ЦБ!B19</f>
        <v>Глава муниципального образования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 t="str">
        <f>ЦБ!W19</f>
        <v>А.А. Деев</v>
      </c>
      <c r="Q18" s="15"/>
      <c r="R18" s="15"/>
      <c r="S18" s="15"/>
      <c r="T18" s="15"/>
      <c r="U18" s="15"/>
      <c r="V18" s="15"/>
      <c r="W18" s="15"/>
      <c r="X18" s="27"/>
      <c r="Y18" s="15"/>
      <c r="Z18" s="15"/>
    </row>
    <row r="19" spans="1:26" ht="15.75" x14ac:dyDescent="0.25">
      <c r="A19" s="15"/>
      <c r="B19" s="48"/>
      <c r="C19" s="48" t="s">
        <v>44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5"/>
      <c r="R19" s="15"/>
      <c r="S19" s="15"/>
      <c r="T19" s="15"/>
      <c r="U19" s="15"/>
      <c r="V19" s="15"/>
      <c r="W19" s="15"/>
      <c r="X19" s="27"/>
      <c r="Y19" s="15"/>
      <c r="Z19" s="15"/>
    </row>
    <row r="20" spans="1:26" ht="15.75" x14ac:dyDescent="0.25">
      <c r="A20" s="15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 t="str">
        <f>ЦБ!W22</f>
        <v>Р.Р. Минагулова</v>
      </c>
      <c r="Q20" s="15"/>
      <c r="R20" s="15"/>
      <c r="S20" s="15"/>
      <c r="T20" s="15"/>
      <c r="U20" s="15"/>
      <c r="V20" s="15"/>
      <c r="W20" s="15"/>
      <c r="X20" s="27"/>
      <c r="Y20" s="15"/>
      <c r="Z20" s="15"/>
    </row>
    <row r="21" spans="1:26" ht="15.75" x14ac:dyDescent="0.25">
      <c r="A21" s="15"/>
      <c r="B21" s="48" t="str">
        <f>ЦБ!B22</f>
        <v>Начальник Управления финансов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15"/>
      <c r="R21" s="15"/>
      <c r="S21" s="15"/>
      <c r="T21" s="15"/>
      <c r="U21" s="15"/>
      <c r="V21" s="15"/>
      <c r="W21" s="15"/>
      <c r="X21" s="27"/>
      <c r="Y21" s="15"/>
      <c r="Z21" s="15"/>
    </row>
    <row r="22" spans="1:26" ht="15.75" x14ac:dyDescent="0.25">
      <c r="A22" s="15"/>
      <c r="B22" s="48"/>
      <c r="C22" s="48" t="s">
        <v>44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5"/>
      <c r="R22" s="15"/>
      <c r="S22" s="15"/>
      <c r="T22" s="15"/>
      <c r="U22" s="15"/>
      <c r="V22" s="15"/>
      <c r="W22" s="15"/>
      <c r="X22" s="27"/>
      <c r="Y22" s="15"/>
      <c r="Z22" s="15"/>
    </row>
    <row r="23" spans="1:26" ht="15.75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27"/>
      <c r="Y23" s="15"/>
      <c r="Z23" s="15"/>
    </row>
    <row r="24" spans="1:26" ht="15.75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27"/>
      <c r="Y24" s="15"/>
      <c r="Z24" s="15"/>
    </row>
    <row r="25" spans="1:26" ht="15.75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27"/>
      <c r="Y25" s="15"/>
      <c r="Z25" s="15"/>
    </row>
    <row r="26" spans="1:26" ht="15.75" x14ac:dyDescent="0.25">
      <c r="A26" s="15"/>
      <c r="B26" s="93" t="str">
        <f>ЦБ!B27</f>
        <v>исп.Иванова Г.И.</v>
      </c>
      <c r="C26" s="93"/>
      <c r="D26" s="93"/>
      <c r="E26" s="93"/>
      <c r="F26" s="93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5.75" x14ac:dyDescent="0.25">
      <c r="A27" s="15"/>
      <c r="B27" s="93" t="s">
        <v>105</v>
      </c>
      <c r="C27" s="93"/>
      <c r="D27" s="93"/>
      <c r="E27" s="93"/>
      <c r="F27" s="93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5.75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5.75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</sheetData>
  <mergeCells count="4">
    <mergeCell ref="B6:W6"/>
    <mergeCell ref="B26:F26"/>
    <mergeCell ref="B27:F27"/>
    <mergeCell ref="A10:A11"/>
  </mergeCells>
  <pageMargins left="0.70866141732283472" right="0.31496062992125984" top="0.74803149606299213" bottom="0.74803149606299213" header="0.31496062992125984" footer="0.31496062992125984"/>
  <pageSetup paperSize="9"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tabSelected="1" topLeftCell="A13" zoomScale="78" zoomScaleNormal="78" workbookViewId="0">
      <selection activeCell="O16" sqref="O16"/>
    </sheetView>
  </sheetViews>
  <sheetFormatPr defaultRowHeight="15" x14ac:dyDescent="0.25"/>
  <cols>
    <col min="1" max="1" width="23.7109375" customWidth="1"/>
    <col min="2" max="2" width="16.140625" customWidth="1"/>
    <col min="3" max="3" width="8.140625" customWidth="1"/>
    <col min="4" max="4" width="9" customWidth="1"/>
    <col min="5" max="5" width="6.42578125" customWidth="1"/>
    <col min="6" max="6" width="8.85546875" customWidth="1"/>
    <col min="7" max="7" width="6" customWidth="1"/>
    <col min="8" max="8" width="11" customWidth="1"/>
    <col min="9" max="10" width="5.28515625" customWidth="1"/>
    <col min="11" max="11" width="12.85546875" customWidth="1"/>
    <col min="12" max="12" width="9.85546875" customWidth="1"/>
    <col min="13" max="13" width="16" customWidth="1"/>
    <col min="14" max="14" width="12.28515625" customWidth="1"/>
    <col min="15" max="15" width="21.85546875" customWidth="1"/>
    <col min="16" max="16" width="8" customWidth="1"/>
    <col min="17" max="17" width="17" customWidth="1"/>
    <col min="18" max="18" width="9" customWidth="1"/>
    <col min="19" max="19" width="10.85546875" customWidth="1"/>
    <col min="20" max="20" width="6.28515625" customWidth="1"/>
    <col min="21" max="21" width="22.7109375" customWidth="1"/>
    <col min="22" max="22" width="23.42578125" customWidth="1"/>
    <col min="23" max="23" width="14.85546875" customWidth="1"/>
    <col min="24" max="24" width="5.5703125" customWidth="1"/>
    <col min="25" max="25" width="5.28515625" customWidth="1"/>
  </cols>
  <sheetData>
    <row r="1" spans="1:25" x14ac:dyDescent="0.25">
      <c r="Y1" s="10" t="s">
        <v>95</v>
      </c>
    </row>
    <row r="2" spans="1:25" x14ac:dyDescent="0.25">
      <c r="Y2" s="10" t="s">
        <v>41</v>
      </c>
    </row>
    <row r="3" spans="1:25" x14ac:dyDescent="0.25">
      <c r="A3" s="9" t="str">
        <f>ЦБ!A5</f>
        <v>На 01  января 2024 года</v>
      </c>
      <c r="Y3" s="10" t="s">
        <v>42</v>
      </c>
    </row>
    <row r="4" spans="1:25" x14ac:dyDescent="0.25">
      <c r="Y4" s="10" t="s">
        <v>96</v>
      </c>
    </row>
    <row r="5" spans="1:25" x14ac:dyDescent="0.25">
      <c r="O5" s="96" t="s">
        <v>104</v>
      </c>
      <c r="P5" s="96"/>
      <c r="Q5" s="96"/>
      <c r="R5" s="96"/>
      <c r="S5" s="96"/>
      <c r="T5" s="96"/>
      <c r="U5" s="96"/>
      <c r="V5" s="96"/>
      <c r="W5" s="96"/>
      <c r="X5" s="96"/>
      <c r="Y5" s="96"/>
    </row>
    <row r="6" spans="1:25" x14ac:dyDescent="0.25">
      <c r="Y6" s="10"/>
    </row>
    <row r="7" spans="1:25" ht="51" customHeight="1" x14ac:dyDescent="0.3">
      <c r="C7" s="87" t="s">
        <v>99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Y7" s="10"/>
    </row>
    <row r="9" spans="1:25" s="1" customFormat="1" ht="157.5" customHeight="1" x14ac:dyDescent="0.25">
      <c r="A9" s="3"/>
      <c r="B9" s="21" t="s">
        <v>45</v>
      </c>
      <c r="C9" s="21" t="s">
        <v>46</v>
      </c>
      <c r="D9" s="21" t="s">
        <v>47</v>
      </c>
      <c r="E9" s="21" t="s">
        <v>48</v>
      </c>
      <c r="F9" s="21" t="s">
        <v>67</v>
      </c>
      <c r="G9" s="21" t="s">
        <v>12</v>
      </c>
      <c r="H9" s="21" t="s">
        <v>50</v>
      </c>
      <c r="I9" s="21" t="s">
        <v>51</v>
      </c>
      <c r="J9" s="21" t="s">
        <v>52</v>
      </c>
      <c r="K9" s="21" t="s">
        <v>53</v>
      </c>
      <c r="L9" s="21" t="s">
        <v>54</v>
      </c>
      <c r="M9" s="21" t="s">
        <v>68</v>
      </c>
      <c r="N9" s="21" t="s">
        <v>69</v>
      </c>
      <c r="O9" s="21" t="s">
        <v>70</v>
      </c>
      <c r="P9" s="21" t="s">
        <v>71</v>
      </c>
      <c r="Q9" s="21" t="s">
        <v>72</v>
      </c>
      <c r="R9" s="21" t="s">
        <v>59</v>
      </c>
      <c r="S9" s="21" t="s">
        <v>60</v>
      </c>
      <c r="T9" s="21" t="s">
        <v>61</v>
      </c>
      <c r="U9" s="45" t="s">
        <v>73</v>
      </c>
      <c r="V9" s="45" t="s">
        <v>74</v>
      </c>
      <c r="W9" s="21" t="s">
        <v>75</v>
      </c>
      <c r="X9" s="21" t="s">
        <v>30</v>
      </c>
      <c r="Y9" s="21" t="s">
        <v>31</v>
      </c>
    </row>
    <row r="10" spans="1:25" x14ac:dyDescent="0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1">
        <v>21</v>
      </c>
      <c r="V10" s="11">
        <v>22</v>
      </c>
      <c r="W10" s="11">
        <v>23</v>
      </c>
      <c r="X10" s="11">
        <v>24</v>
      </c>
      <c r="Y10" s="11">
        <v>25</v>
      </c>
    </row>
    <row r="11" spans="1:25" ht="198" customHeight="1" x14ac:dyDescent="0.25">
      <c r="A11" s="97" t="s">
        <v>76</v>
      </c>
      <c r="B11" s="18" t="s">
        <v>110</v>
      </c>
      <c r="C11" s="18" t="s">
        <v>108</v>
      </c>
      <c r="D11" s="18" t="s">
        <v>43</v>
      </c>
      <c r="E11" s="18" t="s">
        <v>43</v>
      </c>
      <c r="F11" s="18" t="s">
        <v>106</v>
      </c>
      <c r="G11" s="18" t="s">
        <v>107</v>
      </c>
      <c r="H11" s="19">
        <v>44740</v>
      </c>
      <c r="I11" s="18">
        <v>0.1</v>
      </c>
      <c r="J11" s="18" t="s">
        <v>116</v>
      </c>
      <c r="K11" s="26">
        <v>70587.7</v>
      </c>
      <c r="L11" s="19">
        <v>45247</v>
      </c>
      <c r="M11" s="20">
        <f>K11</f>
        <v>70587.7</v>
      </c>
      <c r="N11" s="19">
        <v>46556</v>
      </c>
      <c r="O11" s="50">
        <v>70587700</v>
      </c>
      <c r="P11" s="18" t="s">
        <v>43</v>
      </c>
      <c r="Q11" s="20" t="s">
        <v>43</v>
      </c>
      <c r="R11" s="18" t="s">
        <v>43</v>
      </c>
      <c r="S11" s="18" t="s">
        <v>43</v>
      </c>
      <c r="T11" s="18" t="s">
        <v>43</v>
      </c>
      <c r="U11" s="51">
        <f>O11</f>
        <v>70587700</v>
      </c>
      <c r="V11" s="51">
        <f>U11</f>
        <v>70587700</v>
      </c>
      <c r="W11" s="17" t="s">
        <v>109</v>
      </c>
      <c r="X11" s="18" t="s">
        <v>43</v>
      </c>
      <c r="Y11" s="18" t="s">
        <v>43</v>
      </c>
    </row>
    <row r="12" spans="1:25" ht="235.5" customHeight="1" x14ac:dyDescent="0.25">
      <c r="A12" s="98"/>
      <c r="B12" s="18" t="s">
        <v>122</v>
      </c>
      <c r="C12" s="18" t="s">
        <v>119</v>
      </c>
      <c r="D12" s="18" t="s">
        <v>43</v>
      </c>
      <c r="E12" s="18" t="s">
        <v>43</v>
      </c>
      <c r="F12" s="18" t="s">
        <v>106</v>
      </c>
      <c r="G12" s="18" t="s">
        <v>107</v>
      </c>
      <c r="H12" s="19">
        <v>44974</v>
      </c>
      <c r="I12" s="18">
        <v>0.1</v>
      </c>
      <c r="J12" s="18" t="s">
        <v>121</v>
      </c>
      <c r="K12" s="26">
        <f>3436.11+106.01</f>
        <v>3542.1200000000003</v>
      </c>
      <c r="L12" s="19">
        <v>45246</v>
      </c>
      <c r="M12" s="20">
        <f>K12</f>
        <v>3542.1200000000003</v>
      </c>
      <c r="N12" s="19">
        <v>45275</v>
      </c>
      <c r="O12" s="56">
        <v>4918358.72</v>
      </c>
      <c r="P12" s="59">
        <v>45246</v>
      </c>
      <c r="Q12" s="60">
        <v>4918358.72</v>
      </c>
      <c r="R12" s="30" t="s">
        <v>43</v>
      </c>
      <c r="S12" s="30" t="s">
        <v>43</v>
      </c>
      <c r="T12" s="30" t="s">
        <v>43</v>
      </c>
      <c r="U12" s="57">
        <f>4918358.72-2500000-2418358.72</f>
        <v>0</v>
      </c>
      <c r="V12" s="57">
        <f>U12</f>
        <v>0</v>
      </c>
      <c r="W12" s="17" t="s">
        <v>120</v>
      </c>
      <c r="X12" s="18" t="s">
        <v>43</v>
      </c>
      <c r="Y12" s="18" t="s">
        <v>43</v>
      </c>
    </row>
    <row r="13" spans="1:25" ht="18.75" x14ac:dyDescent="0.25">
      <c r="A13" s="63" t="s">
        <v>33</v>
      </c>
      <c r="B13" s="64" t="s">
        <v>43</v>
      </c>
      <c r="C13" s="64" t="s">
        <v>43</v>
      </c>
      <c r="D13" s="64" t="s">
        <v>43</v>
      </c>
      <c r="E13" s="64" t="s">
        <v>43</v>
      </c>
      <c r="F13" s="64" t="s">
        <v>43</v>
      </c>
      <c r="G13" s="64" t="s">
        <v>43</v>
      </c>
      <c r="H13" s="64" t="s">
        <v>43</v>
      </c>
      <c r="I13" s="64" t="s">
        <v>43</v>
      </c>
      <c r="J13" s="64" t="s">
        <v>43</v>
      </c>
      <c r="K13" s="65">
        <f>K11+K12</f>
        <v>74129.819999999992</v>
      </c>
      <c r="L13" s="66" t="s">
        <v>43</v>
      </c>
      <c r="M13" s="67">
        <f>M11+M12</f>
        <v>74129.819999999992</v>
      </c>
      <c r="N13" s="66" t="s">
        <v>43</v>
      </c>
      <c r="O13" s="62">
        <f>O11+O12</f>
        <v>75506058.719999999</v>
      </c>
      <c r="P13" s="54" t="s">
        <v>43</v>
      </c>
      <c r="Q13" s="62" t="s">
        <v>43</v>
      </c>
      <c r="R13" s="54" t="s">
        <v>43</v>
      </c>
      <c r="S13" s="54" t="s">
        <v>43</v>
      </c>
      <c r="T13" s="54" t="s">
        <v>43</v>
      </c>
      <c r="U13" s="68">
        <f t="shared" ref="U13:V13" si="0">U11+U12</f>
        <v>70587700</v>
      </c>
      <c r="V13" s="68">
        <f t="shared" si="0"/>
        <v>70587700</v>
      </c>
      <c r="W13" s="64" t="s">
        <v>43</v>
      </c>
      <c r="X13" s="64" t="s">
        <v>43</v>
      </c>
      <c r="Y13" s="64" t="s">
        <v>43</v>
      </c>
    </row>
    <row r="14" spans="1:25" ht="104.25" customHeight="1" x14ac:dyDescent="0.25">
      <c r="A14" s="3" t="s">
        <v>77</v>
      </c>
      <c r="B14" s="16" t="s">
        <v>43</v>
      </c>
      <c r="C14" s="16" t="s">
        <v>43</v>
      </c>
      <c r="D14" s="16" t="s">
        <v>43</v>
      </c>
      <c r="E14" s="16" t="s">
        <v>43</v>
      </c>
      <c r="F14" s="16" t="s">
        <v>43</v>
      </c>
      <c r="G14" s="16" t="s">
        <v>43</v>
      </c>
      <c r="H14" s="16" t="s">
        <v>43</v>
      </c>
      <c r="I14" s="16" t="s">
        <v>43</v>
      </c>
      <c r="J14" s="16" t="s">
        <v>43</v>
      </c>
      <c r="K14" s="13">
        <v>0</v>
      </c>
      <c r="L14" s="13" t="s">
        <v>43</v>
      </c>
      <c r="M14" s="22" t="s">
        <v>43</v>
      </c>
      <c r="N14" s="13" t="s">
        <v>43</v>
      </c>
      <c r="O14" s="46">
        <v>0</v>
      </c>
      <c r="P14" s="47" t="s">
        <v>43</v>
      </c>
      <c r="Q14" s="46" t="s">
        <v>43</v>
      </c>
      <c r="R14" s="47" t="s">
        <v>43</v>
      </c>
      <c r="S14" s="47" t="s">
        <v>43</v>
      </c>
      <c r="T14" s="47" t="s">
        <v>43</v>
      </c>
      <c r="U14" s="46">
        <v>0</v>
      </c>
      <c r="V14" s="46">
        <v>0</v>
      </c>
      <c r="W14" s="16" t="s">
        <v>43</v>
      </c>
      <c r="X14" s="16" t="s">
        <v>43</v>
      </c>
      <c r="Y14" s="16" t="s">
        <v>43</v>
      </c>
    </row>
    <row r="15" spans="1:25" x14ac:dyDescent="0.25">
      <c r="A15" s="5" t="s">
        <v>33</v>
      </c>
      <c r="B15" s="16" t="s">
        <v>43</v>
      </c>
      <c r="C15" s="16" t="s">
        <v>43</v>
      </c>
      <c r="D15" s="16" t="s">
        <v>43</v>
      </c>
      <c r="E15" s="16" t="s">
        <v>43</v>
      </c>
      <c r="F15" s="16" t="s">
        <v>43</v>
      </c>
      <c r="G15" s="16" t="s">
        <v>43</v>
      </c>
      <c r="H15" s="16" t="s">
        <v>43</v>
      </c>
      <c r="I15" s="16" t="s">
        <v>43</v>
      </c>
      <c r="J15" s="16" t="s">
        <v>43</v>
      </c>
      <c r="K15" s="13">
        <f>K14</f>
        <v>0</v>
      </c>
      <c r="L15" s="13" t="s">
        <v>43</v>
      </c>
      <c r="M15" s="22">
        <v>0</v>
      </c>
      <c r="N15" s="13" t="s">
        <v>43</v>
      </c>
      <c r="O15" s="22">
        <f>O14</f>
        <v>0</v>
      </c>
      <c r="P15" s="13" t="s">
        <v>43</v>
      </c>
      <c r="Q15" s="22" t="s">
        <v>43</v>
      </c>
      <c r="R15" s="13" t="s">
        <v>43</v>
      </c>
      <c r="S15" s="13" t="s">
        <v>43</v>
      </c>
      <c r="T15" s="13" t="s">
        <v>43</v>
      </c>
      <c r="U15" s="22">
        <f>U14</f>
        <v>0</v>
      </c>
      <c r="V15" s="22">
        <f>V14</f>
        <v>0</v>
      </c>
      <c r="W15" s="16" t="s">
        <v>43</v>
      </c>
      <c r="X15" s="16" t="s">
        <v>43</v>
      </c>
      <c r="Y15" s="16" t="s">
        <v>43</v>
      </c>
    </row>
    <row r="16" spans="1:25" ht="18.75" x14ac:dyDescent="0.25">
      <c r="A16" s="14" t="s">
        <v>32</v>
      </c>
      <c r="B16" s="24" t="s">
        <v>43</v>
      </c>
      <c r="C16" s="24" t="s">
        <v>43</v>
      </c>
      <c r="D16" s="24" t="s">
        <v>43</v>
      </c>
      <c r="E16" s="24" t="s">
        <v>43</v>
      </c>
      <c r="F16" s="24" t="s">
        <v>43</v>
      </c>
      <c r="G16" s="24" t="s">
        <v>43</v>
      </c>
      <c r="H16" s="24" t="s">
        <v>43</v>
      </c>
      <c r="I16" s="24" t="s">
        <v>43</v>
      </c>
      <c r="J16" s="24" t="s">
        <v>43</v>
      </c>
      <c r="K16" s="41">
        <f>K15+K13</f>
        <v>74129.819999999992</v>
      </c>
      <c r="L16" s="23" t="s">
        <v>43</v>
      </c>
      <c r="M16" s="61">
        <f>M13+M15</f>
        <v>74129.819999999992</v>
      </c>
      <c r="N16" s="23" t="s">
        <v>43</v>
      </c>
      <c r="O16" s="62">
        <f>O15+O13</f>
        <v>75506058.719999999</v>
      </c>
      <c r="P16" s="54" t="s">
        <v>43</v>
      </c>
      <c r="Q16" s="62" t="s">
        <v>43</v>
      </c>
      <c r="R16" s="54" t="s">
        <v>43</v>
      </c>
      <c r="S16" s="54" t="s">
        <v>43</v>
      </c>
      <c r="T16" s="54" t="s">
        <v>43</v>
      </c>
      <c r="U16" s="62">
        <f>U15+U13</f>
        <v>70587700</v>
      </c>
      <c r="V16" s="62">
        <f>V15+V13</f>
        <v>70587700</v>
      </c>
      <c r="W16" s="24" t="s">
        <v>43</v>
      </c>
      <c r="X16" s="24" t="s">
        <v>43</v>
      </c>
      <c r="Y16" s="24" t="s">
        <v>43</v>
      </c>
    </row>
    <row r="19" spans="1:24" ht="18.75" x14ac:dyDescent="0.3">
      <c r="A19" s="15"/>
      <c r="B19" s="49" t="str">
        <f>ЦБ!B19</f>
        <v>Глава муниципального образования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 t="str">
        <f>ЦБ!W19</f>
        <v>А.А. Деев</v>
      </c>
      <c r="R19" s="49"/>
      <c r="S19" s="15"/>
      <c r="X19" s="10"/>
    </row>
    <row r="20" spans="1:24" ht="18.75" x14ac:dyDescent="0.3">
      <c r="A20" s="15"/>
      <c r="B20" s="49"/>
      <c r="C20" s="48" t="s">
        <v>44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15"/>
      <c r="X20" s="10"/>
    </row>
    <row r="21" spans="1:24" ht="18.75" x14ac:dyDescent="0.3">
      <c r="A21" s="15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15"/>
      <c r="X21" s="10"/>
    </row>
    <row r="22" spans="1:24" ht="18.75" x14ac:dyDescent="0.3">
      <c r="A22" s="15"/>
      <c r="B22" s="49" t="str">
        <f>ЦБ!B22</f>
        <v>Начальник Управления финансов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 t="str">
        <f>крО!P20</f>
        <v>Р.Р. Минагулова</v>
      </c>
      <c r="R22" s="49"/>
      <c r="S22" s="15"/>
      <c r="X22" s="10"/>
    </row>
    <row r="23" spans="1:24" ht="18.75" x14ac:dyDescent="0.3">
      <c r="B23" s="49"/>
      <c r="C23" s="48" t="s">
        <v>44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X23" s="10"/>
    </row>
    <row r="24" spans="1:24" x14ac:dyDescent="0.25">
      <c r="X24" s="10"/>
    </row>
    <row r="25" spans="1:24" x14ac:dyDescent="0.25">
      <c r="X25" s="10"/>
    </row>
    <row r="26" spans="1:24" x14ac:dyDescent="0.25">
      <c r="X26" s="10"/>
    </row>
    <row r="27" spans="1:24" x14ac:dyDescent="0.25">
      <c r="B27" s="89" t="str">
        <f>ЦБ!B27</f>
        <v>исп.Иванова Г.И.</v>
      </c>
      <c r="C27" s="89"/>
      <c r="D27" s="89"/>
      <c r="E27" s="89"/>
      <c r="F27" s="89"/>
    </row>
    <row r="28" spans="1:24" x14ac:dyDescent="0.25">
      <c r="B28" s="89" t="s">
        <v>105</v>
      </c>
      <c r="C28" s="89"/>
      <c r="D28" s="89"/>
      <c r="E28" s="89"/>
      <c r="F28" s="89"/>
    </row>
  </sheetData>
  <mergeCells count="5">
    <mergeCell ref="C7:P7"/>
    <mergeCell ref="O5:Y5"/>
    <mergeCell ref="B27:F27"/>
    <mergeCell ref="B28:F28"/>
    <mergeCell ref="A11:A12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workbookViewId="0">
      <selection activeCell="H31" sqref="H31"/>
    </sheetView>
  </sheetViews>
  <sheetFormatPr defaultRowHeight="15" x14ac:dyDescent="0.25"/>
  <cols>
    <col min="3" max="3" width="22.7109375" customWidth="1"/>
    <col min="12" max="12" width="21" customWidth="1"/>
    <col min="13" max="13" width="11.7109375" customWidth="1"/>
    <col min="14" max="14" width="18.28515625" customWidth="1"/>
    <col min="15" max="15" width="12.28515625" customWidth="1"/>
  </cols>
  <sheetData>
    <row r="1" spans="1:20" x14ac:dyDescent="0.25">
      <c r="T1" s="10" t="s">
        <v>94</v>
      </c>
    </row>
    <row r="2" spans="1:20" x14ac:dyDescent="0.25">
      <c r="T2" s="10" t="s">
        <v>41</v>
      </c>
    </row>
    <row r="3" spans="1:20" x14ac:dyDescent="0.25">
      <c r="B3" s="9" t="str">
        <f>ЦБ!A5</f>
        <v>На 01  января 2024 года</v>
      </c>
      <c r="T3" s="10" t="s">
        <v>42</v>
      </c>
    </row>
    <row r="4" spans="1:20" x14ac:dyDescent="0.25">
      <c r="T4" s="10" t="s">
        <v>96</v>
      </c>
    </row>
    <row r="5" spans="1:20" x14ac:dyDescent="0.25">
      <c r="R5" t="s">
        <v>104</v>
      </c>
    </row>
    <row r="6" spans="1:20" x14ac:dyDescent="0.25">
      <c r="E6" s="25" t="s">
        <v>113</v>
      </c>
      <c r="F6" s="25"/>
      <c r="G6" s="25"/>
      <c r="H6" s="25"/>
      <c r="I6" s="25"/>
      <c r="J6" s="25"/>
      <c r="K6" s="25"/>
      <c r="L6" s="25"/>
      <c r="M6" s="25"/>
    </row>
    <row r="7" spans="1:20" x14ac:dyDescent="0.25">
      <c r="E7" s="25" t="s">
        <v>96</v>
      </c>
      <c r="F7" s="25"/>
      <c r="G7" s="25"/>
      <c r="H7" s="25"/>
      <c r="I7" s="25"/>
      <c r="J7" s="25"/>
      <c r="K7" s="25"/>
      <c r="L7" s="25"/>
      <c r="M7" s="25"/>
    </row>
    <row r="8" spans="1:20" x14ac:dyDescent="0.25">
      <c r="E8" s="25"/>
      <c r="F8" s="25"/>
      <c r="G8" s="25"/>
      <c r="H8" s="25"/>
      <c r="I8" s="25"/>
      <c r="J8" s="25"/>
      <c r="K8" s="25"/>
      <c r="L8" s="25"/>
      <c r="M8" s="25"/>
    </row>
    <row r="9" spans="1:20" ht="36.75" customHeight="1" x14ac:dyDescent="0.25">
      <c r="E9" s="99" t="s">
        <v>98</v>
      </c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</row>
    <row r="13" spans="1:20" ht="131.25" customHeight="1" x14ac:dyDescent="0.25">
      <c r="A13" s="5"/>
      <c r="B13" s="3" t="s">
        <v>78</v>
      </c>
      <c r="C13" s="3" t="s">
        <v>79</v>
      </c>
      <c r="D13" s="3" t="s">
        <v>80</v>
      </c>
      <c r="E13" s="3" t="s">
        <v>12</v>
      </c>
      <c r="F13" s="3" t="s">
        <v>81</v>
      </c>
      <c r="G13" s="3" t="s">
        <v>82</v>
      </c>
      <c r="H13" s="3" t="s">
        <v>83</v>
      </c>
      <c r="I13" s="3" t="s">
        <v>84</v>
      </c>
      <c r="J13" s="3" t="s">
        <v>85</v>
      </c>
      <c r="K13" s="3" t="s">
        <v>86</v>
      </c>
      <c r="L13" s="3" t="s">
        <v>87</v>
      </c>
      <c r="M13" s="3" t="s">
        <v>88</v>
      </c>
      <c r="N13" s="3" t="s">
        <v>89</v>
      </c>
      <c r="O13" s="3" t="s">
        <v>90</v>
      </c>
      <c r="P13" s="3" t="s">
        <v>91</v>
      </c>
      <c r="Q13" s="3" t="s">
        <v>92</v>
      </c>
      <c r="R13" s="3" t="s">
        <v>93</v>
      </c>
      <c r="S13" s="3" t="s">
        <v>30</v>
      </c>
      <c r="T13" s="3" t="s">
        <v>31</v>
      </c>
    </row>
    <row r="14" spans="1:20" s="12" customFormat="1" x14ac:dyDescent="0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1">
        <v>16</v>
      </c>
      <c r="Q14" s="11">
        <v>17</v>
      </c>
      <c r="R14" s="11">
        <v>18</v>
      </c>
      <c r="S14" s="11">
        <v>19</v>
      </c>
      <c r="T14" s="11">
        <v>20</v>
      </c>
    </row>
    <row r="15" spans="1:20" ht="120" x14ac:dyDescent="0.25">
      <c r="A15" s="3" t="s">
        <v>111</v>
      </c>
      <c r="B15" s="16" t="s">
        <v>43</v>
      </c>
      <c r="C15" s="16" t="s">
        <v>43</v>
      </c>
      <c r="D15" s="16" t="s">
        <v>43</v>
      </c>
      <c r="E15" s="16" t="s">
        <v>43</v>
      </c>
      <c r="F15" s="16" t="s">
        <v>43</v>
      </c>
      <c r="G15" s="16" t="s">
        <v>43</v>
      </c>
      <c r="H15" s="16" t="s">
        <v>43</v>
      </c>
      <c r="I15" s="16" t="s">
        <v>43</v>
      </c>
      <c r="J15" s="16" t="s">
        <v>43</v>
      </c>
      <c r="K15" s="16" t="s">
        <v>43</v>
      </c>
      <c r="L15" s="16" t="s">
        <v>43</v>
      </c>
      <c r="M15" s="16" t="s">
        <v>43</v>
      </c>
      <c r="N15" s="16"/>
      <c r="O15" s="16" t="s">
        <v>43</v>
      </c>
      <c r="P15" s="16"/>
      <c r="Q15" s="16" t="s">
        <v>43</v>
      </c>
      <c r="R15" s="16" t="s">
        <v>43</v>
      </c>
      <c r="S15" s="16"/>
      <c r="T15" s="16" t="s">
        <v>43</v>
      </c>
    </row>
    <row r="16" spans="1:20" x14ac:dyDescent="0.25">
      <c r="A16" s="5" t="s">
        <v>33</v>
      </c>
      <c r="B16" s="16" t="s">
        <v>43</v>
      </c>
      <c r="C16" s="16" t="s">
        <v>43</v>
      </c>
      <c r="D16" s="16" t="s">
        <v>43</v>
      </c>
      <c r="E16" s="16" t="s">
        <v>43</v>
      </c>
      <c r="F16" s="16" t="s">
        <v>43</v>
      </c>
      <c r="G16" s="16" t="s">
        <v>43</v>
      </c>
      <c r="H16" s="16" t="s">
        <v>43</v>
      </c>
      <c r="I16" s="16" t="s">
        <v>43</v>
      </c>
      <c r="J16" s="16" t="s">
        <v>43</v>
      </c>
      <c r="K16" s="16" t="s">
        <v>43</v>
      </c>
      <c r="L16" s="16" t="s">
        <v>43</v>
      </c>
      <c r="M16" s="16" t="s">
        <v>43</v>
      </c>
      <c r="N16" s="16"/>
      <c r="O16" s="16" t="s">
        <v>43</v>
      </c>
      <c r="P16" s="16"/>
      <c r="Q16" s="16" t="s">
        <v>43</v>
      </c>
      <c r="R16" s="16" t="s">
        <v>43</v>
      </c>
      <c r="S16" s="16"/>
      <c r="T16" s="16" t="s">
        <v>43</v>
      </c>
    </row>
    <row r="17" spans="1:20" ht="105" x14ac:dyDescent="0.25">
      <c r="A17" s="3" t="s">
        <v>112</v>
      </c>
      <c r="B17" s="16" t="s">
        <v>43</v>
      </c>
      <c r="C17" s="16" t="s">
        <v>43</v>
      </c>
      <c r="D17" s="16" t="s">
        <v>43</v>
      </c>
      <c r="E17" s="16" t="s">
        <v>43</v>
      </c>
      <c r="F17" s="16" t="s">
        <v>43</v>
      </c>
      <c r="G17" s="16" t="s">
        <v>43</v>
      </c>
      <c r="H17" s="16" t="s">
        <v>43</v>
      </c>
      <c r="I17" s="16" t="s">
        <v>43</v>
      </c>
      <c r="J17" s="16" t="s">
        <v>43</v>
      </c>
      <c r="K17" s="16" t="s">
        <v>43</v>
      </c>
      <c r="L17" s="16" t="s">
        <v>43</v>
      </c>
      <c r="M17" s="16" t="s">
        <v>43</v>
      </c>
      <c r="N17" s="16"/>
      <c r="O17" s="16" t="s">
        <v>43</v>
      </c>
      <c r="P17" s="16"/>
      <c r="Q17" s="16" t="s">
        <v>43</v>
      </c>
      <c r="R17" s="16" t="s">
        <v>43</v>
      </c>
      <c r="S17" s="16"/>
      <c r="T17" s="16" t="s">
        <v>43</v>
      </c>
    </row>
    <row r="18" spans="1:20" x14ac:dyDescent="0.25">
      <c r="A18" s="5" t="s">
        <v>33</v>
      </c>
      <c r="B18" s="16" t="s">
        <v>43</v>
      </c>
      <c r="C18" s="16" t="s">
        <v>43</v>
      </c>
      <c r="D18" s="16" t="s">
        <v>43</v>
      </c>
      <c r="E18" s="16" t="s">
        <v>43</v>
      </c>
      <c r="F18" s="16" t="s">
        <v>43</v>
      </c>
      <c r="G18" s="16" t="s">
        <v>43</v>
      </c>
      <c r="H18" s="16" t="s">
        <v>43</v>
      </c>
      <c r="I18" s="16" t="s">
        <v>43</v>
      </c>
      <c r="J18" s="16" t="s">
        <v>43</v>
      </c>
      <c r="K18" s="16" t="s">
        <v>43</v>
      </c>
      <c r="L18" s="16" t="s">
        <v>43</v>
      </c>
      <c r="M18" s="16" t="s">
        <v>43</v>
      </c>
      <c r="N18" s="16"/>
      <c r="O18" s="16" t="s">
        <v>43</v>
      </c>
      <c r="P18" s="16"/>
      <c r="Q18" s="16" t="s">
        <v>43</v>
      </c>
      <c r="R18" s="16" t="s">
        <v>43</v>
      </c>
      <c r="S18" s="16"/>
      <c r="T18" s="16" t="s">
        <v>43</v>
      </c>
    </row>
    <row r="19" spans="1:20" x14ac:dyDescent="0.25">
      <c r="A19" s="5" t="s">
        <v>32</v>
      </c>
      <c r="B19" s="16" t="s">
        <v>43</v>
      </c>
      <c r="C19" s="16" t="s">
        <v>43</v>
      </c>
      <c r="D19" s="16" t="s">
        <v>43</v>
      </c>
      <c r="E19" s="16" t="s">
        <v>43</v>
      </c>
      <c r="F19" s="16" t="s">
        <v>43</v>
      </c>
      <c r="G19" s="16" t="s">
        <v>43</v>
      </c>
      <c r="H19" s="16" t="s">
        <v>43</v>
      </c>
      <c r="I19" s="16" t="s">
        <v>43</v>
      </c>
      <c r="J19" s="16" t="s">
        <v>43</v>
      </c>
      <c r="K19" s="16" t="s">
        <v>43</v>
      </c>
      <c r="L19" s="16" t="s">
        <v>43</v>
      </c>
      <c r="M19" s="16" t="s">
        <v>43</v>
      </c>
      <c r="N19" s="16"/>
      <c r="O19" s="16" t="s">
        <v>43</v>
      </c>
      <c r="P19" s="16"/>
      <c r="Q19" s="16" t="s">
        <v>43</v>
      </c>
      <c r="R19" s="16" t="s">
        <v>43</v>
      </c>
      <c r="S19" s="16"/>
      <c r="T19" s="16" t="s">
        <v>43</v>
      </c>
    </row>
    <row r="23" spans="1:20" ht="18.75" x14ac:dyDescent="0.3">
      <c r="C23" s="49" t="str">
        <f>ЦБ!B19</f>
        <v>Глава муниципального образования</v>
      </c>
      <c r="D23" s="49"/>
      <c r="E23" s="49"/>
      <c r="F23" s="49"/>
      <c r="G23" s="49"/>
      <c r="H23" s="49"/>
      <c r="I23" s="49"/>
      <c r="J23" s="49"/>
      <c r="K23" s="49"/>
      <c r="L23" s="49"/>
      <c r="M23" s="49" t="str">
        <f>ЦБ!W19</f>
        <v>А.А. Деев</v>
      </c>
      <c r="N23" s="49"/>
      <c r="Q23" s="10"/>
    </row>
    <row r="24" spans="1:20" ht="18.75" x14ac:dyDescent="0.3">
      <c r="C24" s="49"/>
      <c r="D24" s="48" t="s">
        <v>44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Q24" s="10"/>
    </row>
    <row r="25" spans="1:20" ht="18.75" x14ac:dyDescent="0.3"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Q25" s="10"/>
    </row>
    <row r="26" spans="1:20" ht="18.75" x14ac:dyDescent="0.3">
      <c r="C26" s="49" t="str">
        <f>ЦБ!B22</f>
        <v>Начальник Управления финансов</v>
      </c>
      <c r="D26" s="49"/>
      <c r="E26" s="49"/>
      <c r="F26" s="49"/>
      <c r="G26" s="49"/>
      <c r="H26" s="49"/>
      <c r="I26" s="49"/>
      <c r="J26" s="49"/>
      <c r="K26" s="49"/>
      <c r="L26" s="49"/>
      <c r="M26" s="49" t="str">
        <f>ЦБ!W22</f>
        <v>Р.Р. Минагулова</v>
      </c>
      <c r="N26" s="49"/>
      <c r="Q26" s="10"/>
    </row>
    <row r="27" spans="1:20" ht="15.75" x14ac:dyDescent="0.25">
      <c r="C27" s="15" t="s">
        <v>123</v>
      </c>
      <c r="D27" s="15" t="s">
        <v>44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R27" s="10"/>
    </row>
    <row r="28" spans="1:20" x14ac:dyDescent="0.25">
      <c r="R28" s="10"/>
    </row>
    <row r="29" spans="1:20" x14ac:dyDescent="0.25">
      <c r="R29" s="10"/>
    </row>
    <row r="30" spans="1:20" x14ac:dyDescent="0.25">
      <c r="R30" s="10"/>
    </row>
    <row r="31" spans="1:20" x14ac:dyDescent="0.25">
      <c r="C31" s="89" t="str">
        <f>ЦБ!B27</f>
        <v>исп.Иванова Г.И.</v>
      </c>
      <c r="D31" s="89"/>
      <c r="E31" s="89"/>
      <c r="F31" s="89"/>
      <c r="G31" s="89"/>
    </row>
    <row r="32" spans="1:20" x14ac:dyDescent="0.25">
      <c r="C32" s="89" t="s">
        <v>105</v>
      </c>
      <c r="D32" s="89"/>
      <c r="E32" s="89"/>
      <c r="F32" s="89"/>
      <c r="G32" s="89"/>
    </row>
  </sheetData>
  <mergeCells count="3">
    <mergeCell ref="E9:T9"/>
    <mergeCell ref="C31:G31"/>
    <mergeCell ref="C32:G32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ЦБ</vt:lpstr>
      <vt:lpstr>крО</vt:lpstr>
      <vt:lpstr>крУР</vt:lpstr>
      <vt:lpstr>гарантии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2023-12-28T06:27:01Z</dcterms:modified>
</cp:coreProperties>
</file>