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<sst xmlns="http://schemas.openxmlformats.org/spreadsheetml/2006/main" count="1914" uniqueCount="700">
  <si>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</si>
  <si>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</si>
  <si>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</si>
  <si>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</si>
  <si>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</si>
  <si>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</si>
  <si>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</si>
  <si>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</si>
  <si>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</si>
  <si>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</si>
  <si>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</si>
  <si>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</si>
  <si>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</si>
  <si>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</si>
  <si>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</si>
  <si>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</si>
  <si>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</si>
  <si>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</si>
  <si>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</si>
  <si>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</si>
  <si>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</si>
  <si>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</si>
  <si>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</si>
  <si>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</si>
  <si>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</si>
  <si>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</si>
  <si>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</si>
  <si>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</si>
  <si>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</si>
  <si>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</si>
  <si>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</si>
  <si>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</si>
  <si>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</si>
  <si>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</si>
  <si>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</si>
  <si>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</si>
  <si>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</si>
  <si>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</si>
  <si>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</si>
  <si>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</si>
  <si>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</si>
  <si>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</si>
  <si>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</si>
  <si>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</si>
  <si>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</si>
  <si>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</si>
  <si>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</si>
  <si>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</si>
  <si>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</si>
  <si>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</si>
  <si>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</si>
  <si>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</si>
  <si>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</si>
  <si>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</si>
  <si>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</si>
  <si>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</si>
  <si>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</si>
  <si>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</si>
  <si>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</si>
  <si>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</si>
  <si>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</si>
  <si>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</si>
  <si>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</si>
  <si>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</si>
  <si>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</si>
  <si>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</si>
  <si>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</si>
  <si>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</si>
  <si>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</si>
  <si>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</si>
  <si>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</si>
  <si>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</si>
  <si>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</si>
  <si>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</si>
  <si>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</si>
  <si>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</si>
  <si>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</si>
  <si>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</si>
  <si>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</si>
  <si>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</si>
  <si>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</si>
  <si>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</si>
  <si>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</si>
  <si>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</si>
  <si>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</si>
  <si>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</si>
  <si>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</si>
  <si>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</si>
  <si>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</si>
  <si>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</si>
  <si>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</si>
  <si>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</si>
  <si>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</si>
  <si>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</si>
  <si>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</si>
  <si>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</si>
  <si>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</si>
  <si>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</si>
  <si>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</si>
  <si>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</si>
  <si>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</si>
  <si>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</si>
  <si>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</si>
  <si>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</si>
  <si>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</si>
  <si>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</si>
  <si>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</si>
  <si>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</si>
  <si>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</si>
  <si>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</si>
  <si>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</si>
  <si>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</si>
  <si>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</si>
  <si>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</si>
  <si>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</si>
  <si>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</si>
  <si>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</si>
  <si>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</si>
  <si>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</si>
  <si>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</si>
  <si>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</si>
  <si>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</si>
  <si>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</si>
  <si>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</si>
  <si>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</si>
  <si>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</si>
  <si>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</si>
  <si>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</si>
  <si>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</si>
  <si>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</si>
  <si>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</si>
  <si>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</si>
  <si>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</si>
  <si>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</si>
  <si>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</si>
  <si>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</si>
  <si>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</si>
  <si>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</si>
  <si>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</si>
  <si>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</si>
  <si>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</si>
  <si>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</si>
  <si>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</si>
  <si>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</si>
  <si>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</si>
  <si>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</si>
  <si>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</si>
  <si>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</si>
  <si>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</si>
  <si>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</si>
  <si>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</si>
  <si>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</si>
  <si>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</si>
  <si>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</si>
  <si>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</si>
  <si>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</si>
  <si>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</si>
  <si>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</si>
  <si>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</si>
  <si>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</si>
  <si>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</si>
  <si>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</si>
  <si>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</si>
  <si>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</si>
  <si>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</si>
  <si>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</si>
  <si>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</si>
  <si>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</si>
  <si>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</si>
  <si>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</si>
  <si>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</si>
  <si>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</si>
  <si>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</si>
  <si>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</si>
  <si>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</si>
  <si>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</si>
  <si>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</si>
  <si>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</si>
  <si>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</si>
  <si>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</si>
  <si>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</si>
  <si>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</si>
  <si>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</si>
  <si>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</si>
  <si>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</si>
  <si>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</si>
  <si>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</si>
  <si>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</si>
  <si>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</si>
  <si>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</si>
  <si>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</si>
  <si>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</si>
  <si>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</si>
  <si>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</si>
  <si>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</si>
  <si>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</si>
  <si>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</si>
  <si>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</si>
  <si>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</si>
  <si>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</si>
  <si>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</si>
  <si>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</si>
  <si>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</si>
  <si>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</si>
  <si>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</si>
  <si>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</si>
  <si>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</si>
  <si>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</si>
  <si>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</si>
  <si>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</si>
  <si>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</si>
  <si>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</si>
  <si>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</si>
  <si>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</si>
  <si>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</si>
  <si>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</si>
  <si>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</si>
  <si>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</si>
  <si>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</si>
  <si>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</si>
  <si>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</si>
  <si>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</si>
  <si>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</si>
  <si>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</si>
  <si>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</si>
  <si>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</si>
  <si>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</si>
  <si>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</si>
  <si>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</si>
  <si>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</si>
  <si>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</si>
  <si>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</si>
  <si>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</si>
  <si>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</si>
  <si>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</si>
  <si>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</si>
  <si>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</si>
  <si>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</si>
  <si>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</si>
  <si>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</si>
  <si>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</si>
  <si>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</si>
  <si>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</si>
  <si>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</si>
  <si>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</si>
  <si>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</si>
  <si>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</si>
  <si>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</si>
  <si>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</si>
  <si>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</si>
  <si>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</si>
  <si>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</si>
  <si>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</si>
  <si>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</si>
  <si>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</si>
  <si>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</si>
  <si>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</si>
  <si>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</si>
  <si>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</si>
  <si>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</si>
  <si>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</si>
  <si>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</si>
  <si>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</si>
  <si>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</si>
  <si>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</si>
  <si>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</si>
  <si>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</si>
  <si>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</si>
  <si>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</si>
  <si>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</si>
  <si>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</si>
  <si>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</si>
  <si>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</si>
  <si>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</si>
  <si>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</si>
  <si>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</si>
  <si>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</si>
  <si>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</si>
  <si>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</si>
  <si>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</si>
  <si>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</si>
  <si>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</si>
  <si>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</si>
  <si>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</si>
  <si>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</si>
  <si>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</si>
  <si>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</si>
  <si>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</si>
  <si>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</si>
  <si>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</si>
  <si>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</si>
  <si>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</si>
  <si>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</si>
  <si>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</si>
  <si>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</si>
  <si>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</si>
  <si>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</si>
  <si>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</si>
  <si>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</si>
  <si>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</si>
  <si>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</si>
  <si>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</si>
  <si>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</si>
  <si>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</si>
  <si>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</si>
  <si>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</si>
  <si>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</si>
  <si>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</si>
  <si>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</si>
  <si>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</si>
  <si>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</si>
  <si>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</si>
  <si>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</si>
  <si>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</si>
  <si>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</si>
  <si>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</si>
  <si>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</si>
  <si>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</si>
  <si>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</si>
  <si>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</si>
  <si>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</si>
  <si>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</si>
  <si>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</si>
  <si>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</si>
  <si>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</si>
  <si>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</si>
  <si>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</si>
  <si>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</si>
  <si>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</si>
  <si>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</si>
  <si>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</si>
  <si>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</si>
  <si>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</si>
  <si>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</si>
  <si>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</si>
  <si>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</si>
  <si>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</si>
  <si>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</si>
  <si>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</si>
  <si>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</si>
  <si>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</si>
  <si>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</si>
  <si>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</si>
  <si>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</si>
  <si>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</si>
  <si>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</si>
  <si>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</si>
  <si>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</si>
  <si>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</si>
  <si>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</si>
  <si>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</si>
  <si>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</si>
  <si>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</si>
  <si>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</si>
  <si>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</si>
  <si>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</si>
  <si>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</si>
  <si>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</si>
  <si>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</si>
  <si>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</si>
  <si>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</si>
  <si>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</si>
  <si>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</si>
  <si>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</si>
  <si>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</si>
  <si>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</si>
  <si>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</si>
  <si>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</si>
  <si>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</si>
  <si>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</si>
  <si>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</si>
  <si>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</si>
  <si>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</si>
  <si>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</si>
  <si>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</si>
  <si>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</si>
  <si>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</si>
  <si>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</si>
  <si>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</si>
  <si>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</si>
  <si>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</si>
  <si>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</si>
  <si>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</si>
  <si>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</si>
  <si>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</si>
  <si>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</si>
  <si>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</si>
  <si>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</si>
  <si>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</si>
  <si>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</si>
  <si>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</si>
  <si>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</si>
  <si>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</si>
  <si>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</si>
  <si>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</si>
  <si>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</si>
  <si>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</si>
  <si>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</si>
  <si>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</si>
  <si>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</si>
  <si>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</si>
  <si>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</si>
  <si>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</si>
  <si>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</si>
  <si>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</si>
  <si>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</si>
  <si>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</si>
  <si>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</si>
  <si>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</si>
  <si>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</si>
  <si>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</si>
  <si>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</si>
  <si>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</si>
  <si>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</si>
  <si>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</si>
  <si>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</si>
  <si>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</si>
  <si>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</si>
  <si>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</si>
  <si>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</si>
  <si>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</si>
  <si>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</si>
  <si>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</si>
  <si>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</si>
  <si>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</si>
  <si>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</si>
  <si>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</si>
  <si>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</si>
  <si>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</si>
  <si>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</si>
  <si>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</si>
  <si>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</si>
  <si>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</si>
  <si>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</si>
  <si>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</si>
  <si>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</si>
  <si>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</si>
  <si>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</si>
  <si>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</si>
  <si>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</si>
  <si>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</si>
  <si>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</si>
  <si>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</si>
  <si>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</si>
  <si>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</si>
  <si>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</si>
  <si>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</si>
  <si>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</si>
  <si>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</si>
  <si>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</si>
  <si>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</si>
  <si>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</si>
  <si>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</si>
  <si>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</si>
  <si>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</si>
  <si>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</si>
  <si>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</si>
  <si>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</si>
  <si>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</si>
  <si>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</si>
  <si>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</si>
  <si>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</si>
  <si>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</si>
  <si>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</si>
  <si>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</si>
  <si>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</si>
  <si>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</si>
  <si>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</si>
  <si>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</si>
  <si>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</si>
  <si>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</si>
  <si>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</si>
  <si>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</si>
  <si>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</si>
  <si>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</si>
  <si>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</si>
  <si>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</si>
  <si>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</si>
  <si>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</si>
  <si>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</si>
  <si>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</si>
  <si>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</si>
  <si>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</si>
  <si>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</si>
  <si>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</si>
  <si>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</si>
  <si>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</si>
  <si>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</si>
  <si>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</si>
  <si>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</si>
  <si>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</si>
  <si>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</si>
  <si>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</si>
  <si>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</si>
  <si>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</si>
  <si>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</si>
  <si>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</si>
  <si>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</si>
  <si>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</si>
  <si>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</si>
  <si>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</si>
  <si>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</si>
  <si>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</si>
  <si>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</si>
  <si>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</si>
  <si>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</si>
  <si>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</si>
  <si>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</si>
  <si>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</si>
  <si>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</si>
  <si>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</si>
  <si>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</si>
  <si>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</si>
  <si>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</si>
  <si>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</si>
  <si>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</si>
  <si>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</si>
  <si>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</si>
  <si>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</si>
  <si>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</si>
  <si>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</si>
  <si>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</si>
  <si>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</si>
  <si>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</si>
  <si>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</si>
  <si>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</si>
  <si>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</si>
  <si>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</si>
  <si>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</si>
  <si>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</si>
  <si>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</si>
  <si>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</si>
  <si>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</si>
  <si>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</si>
  <si>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</si>
  <si>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</si>
  <si>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</si>
  <si>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</si>
  <si>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</si>
  <si>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</si>
  <si>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</si>
  <si>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</si>
  <si>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</si>
  <si>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01102S7121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</si>
  <si>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</si>
  <si>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</si>
  <si>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</si>
  <si>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</si>
  <si>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</si>
  <si>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</si>
  <si>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</si>
  <si>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</si>
  <si>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112</t>
  </si>
  <si>
    <t>Иные выплаты персоналу учреждений, за исключением фонда оплаты труда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</si>
  <si>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</si>
  <si>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</si>
  <si>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</si>
  <si>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015P262030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</si>
  <si>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</si>
  <si>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</si>
  <si>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</si>
  <si>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</si>
  <si>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</si>
  <si>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</si>
  <si>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</si>
  <si>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</si>
  <si>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</si>
  <si>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</si>
  <si>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</si>
  <si>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</si>
  <si>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</si>
  <si>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</si>
  <si>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</si>
  <si>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</si>
  <si>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</si>
  <si>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</si>
  <si>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</si>
  <si>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</si>
  <si>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</si>
  <si>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</si>
  <si>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</si>
  <si>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</si>
  <si>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</si>
  <si>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</si>
  <si>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0340205330</t>
  </si>
  <si>
    <t>04303L4970</t>
  </si>
  <si>
    <t>Реализация мероприятий по обеспечению жильем молодых семей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</si>
  <si>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</si>
  <si>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</si>
  <si>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</si>
  <si>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</si>
  <si>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</si>
  <si>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</si>
  <si>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</si>
  <si>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</si>
  <si>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</si>
  <si>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</si>
  <si>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</si>
  <si>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</si>
  <si>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</si>
  <si>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</si>
  <si>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</si>
  <si>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0800505770</t>
  </si>
  <si>
    <t>0920404220</t>
  </si>
  <si>
    <t>Поддержка мер по обеспечению сбалансированности бюджетов</t>
  </si>
  <si>
    <t>0920563010</t>
  </si>
  <si>
    <t>0940307930</t>
  </si>
  <si>
    <t>Проведение комплексных кадастровых работ за счет средств Удмуртской Республики</t>
  </si>
  <si>
    <t>09А0162761</t>
  </si>
  <si>
    <t>1010205400</t>
  </si>
  <si>
    <t>Расходы по отлову и содержанию безнадзорных животных</t>
  </si>
  <si>
    <t>9900000820</t>
  </si>
  <si>
    <t>Капитальные вложения в объекты государственной (муниципальной) собственности</t>
  </si>
  <si>
    <t>9900000830</t>
  </si>
  <si>
    <t>Капитальный ремонт объектов муниципальной собственности</t>
  </si>
  <si>
    <t>9900004220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</si>
  <si>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</si>
  <si>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</si>
  <si>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9900060030</t>
  </si>
  <si>
    <t>Центральный аппарат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</si>
  <si>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</si>
  <si>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</si>
  <si>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</si>
  <si>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</si>
  <si>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9900060220</t>
  </si>
  <si>
    <t>Расходы на мероприятия по разаработке стратегии социально-экономического развития района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</si>
  <si>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</si>
  <si>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</si>
  <si>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к проекту решения Совета депутатов</t>
  </si>
  <si>
    <t>Приложение № 10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</si>
  <si>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</si>
  <si>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</si>
  <si>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</si>
  <si>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</si>
  <si>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</si>
  <si>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0120153030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</si>
  <si>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</si>
  <si>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</si>
  <si>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0130963412</t>
  </si>
  <si>
    <t>0130966772</t>
  </si>
  <si>
    <t>0131066772</t>
  </si>
  <si>
    <t>0150761002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</si>
  <si>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</si>
  <si>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</si>
  <si>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</si>
  <si>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</si>
  <si>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0310700000</t>
  </si>
  <si>
    <t>0310708620</t>
  </si>
  <si>
    <t>0320166772</t>
  </si>
  <si>
    <t>0320466772</t>
  </si>
  <si>
    <t>0330166772</t>
  </si>
  <si>
    <t>0340166772</t>
  </si>
  <si>
    <t>расходы за счет безвозмеждных поступлений, грантов</t>
  </si>
  <si>
    <t>0430363300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</si>
  <si>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</si>
  <si>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</si>
  <si>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</si>
  <si>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</si>
  <si>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</si>
  <si>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</si>
  <si>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09А0660212</t>
  </si>
  <si>
    <t>9900004230</t>
  </si>
  <si>
    <t>иные дотации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</si>
  <si>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</si>
  <si>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9900060230</t>
  </si>
  <si>
    <t>Содержание учреждений, ведущих работу с детьми и молодежью (непередаваемые полномочия)</t>
  </si>
  <si>
    <t>0140361420</t>
  </si>
  <si>
    <t>360</t>
  </si>
  <si>
    <t>Иные выплаты населению</t>
  </si>
  <si>
    <t>01601L3040</t>
  </si>
  <si>
    <t>01601S3040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</si>
  <si>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</si>
  <si>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</si>
  <si>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Организация отдыха детей в каникулярное время</t>
  </si>
  <si>
    <t>0220261520</t>
  </si>
  <si>
    <t>комплектование книжных фондов библиотек муниципальных образований</t>
  </si>
  <si>
    <t>0310761600</t>
  </si>
  <si>
    <t>подготовка и проведение празднования 100-летия государственности Удмуртии</t>
  </si>
  <si>
    <t>9900008620</t>
  </si>
  <si>
    <t>Молодежное инициативное бюджетирование за счет средств бюджета УР</t>
  </si>
  <si>
    <t>9900009550</t>
  </si>
  <si>
    <t>Софинансирование проектов молодежного инициативного бюджетирования</t>
  </si>
  <si>
    <t>9900062370</t>
  </si>
  <si>
    <t>99000L5763</t>
  </si>
  <si>
    <t>Приложение № 7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</si>
  <si>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</si>
  <si>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0730400000</t>
  </si>
  <si>
    <t>0730462200</t>
  </si>
  <si>
    <t>1110500000</t>
  </si>
  <si>
    <t>1110562940</t>
  </si>
  <si>
    <t>Расходы по устройству системы видеонаблюдения</t>
  </si>
  <si>
    <t>350</t>
  </si>
  <si>
    <t>Премии и гранты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</si>
  <si>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</si>
  <si>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</si>
  <si>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</si>
  <si>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</si>
  <si>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012E100000</t>
  </si>
  <si>
    <t>012E121690</t>
  </si>
  <si>
    <t>от 3 декабря 2020 года № 32-6-326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</si>
</sst>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 applyProtection="1">
      <alignment shrinkToFit="1"/>
      <protection locked="0"/>
    </xf>
    <xf numFmtId="172" fontId="8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4" fillId="0" borderId="11" xfId="0" applyNumberFormat="1" applyFont="1" applyBorder="1" applyAlignment="1">
      <alignment shrinkToFit="1"/>
    </xf>
    <xf numFmtId="49" fontId="3" fillId="0" borderId="11" xfId="0" applyNumberFormat="1" applyFont="1" applyBorder="1" applyAlignment="1" quotePrefix="1">
      <alignment horizontal="left" wrapText="1"/>
    </xf>
    <xf numFmtId="49" fontId="9" fillId="0" borderId="11" xfId="0" applyNumberFormat="1" applyFont="1" applyBorder="1" applyAlignment="1" quotePrefix="1">
      <alignment wrapText="1" shrinkToFit="1"/>
    </xf>
    <xf numFmtId="49" fontId="10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8" fillId="0" borderId="11" xfId="0" applyNumberFormat="1" applyFont="1" applyBorder="1" applyAlignment="1" quotePrefix="1">
      <alignment horizontal="left" wrapText="1"/>
    </xf>
    <xf numFmtId="172" fontId="8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Fill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48" fillId="0" borderId="13" xfId="33" applyNumberFormat="1" applyFont="1" applyBorder="1" applyAlignment="1" applyProtection="1">
      <alignment horizontal="left" shrinkToFit="1"/>
      <protection/>
    </xf>
    <xf numFmtId="49" fontId="49" fillId="0" borderId="14" xfId="33" applyNumberFormat="1" applyFont="1" applyBorder="1" applyAlignment="1" applyProtection="1">
      <alignment horizontal="left" shrinkToFit="1"/>
      <protection/>
    </xf>
    <xf numFmtId="49" fontId="48" fillId="0" borderId="11" xfId="33" applyNumberFormat="1" applyFont="1" applyBorder="1" applyAlignment="1" applyProtection="1">
      <alignment horizontal="left" shrinkToFit="1"/>
      <protection/>
    </xf>
    <xf numFmtId="49" fontId="8" fillId="0" borderId="15" xfId="0" applyNumberFormat="1" applyFont="1" applyBorder="1" applyAlignment="1" quotePrefix="1">
      <alignment horizontal="left" wrapText="1"/>
    </xf>
    <xf numFmtId="49" fontId="49" fillId="0" borderId="16" xfId="33" applyNumberFormat="1" applyFont="1" applyBorder="1" applyAlignment="1" applyProtection="1">
      <alignment horizontal="left" shrinkToFit="1"/>
      <protection/>
    </xf>
    <xf numFmtId="49" fontId="3" fillId="0" borderId="15" xfId="0" applyNumberFormat="1" applyFont="1" applyBorder="1" applyAlignment="1" quotePrefix="1">
      <alignment horizontal="left" wrapText="1"/>
    </xf>
    <xf numFmtId="49" fontId="8" fillId="0" borderId="13" xfId="0" applyNumberFormat="1" applyFont="1" applyBorder="1" applyAlignment="1" quotePrefix="1">
      <alignment horizontal="left" wrapText="1"/>
    </xf>
    <xf numFmtId="0" fontId="7" fillId="0" borderId="11" xfId="0" applyNumberFormat="1" applyFont="1" applyFill="1" applyBorder="1" applyAlignment="1">
      <alignment wrapText="1" shrinkToFit="1"/>
    </xf>
    <xf numFmtId="0" fontId="2" fillId="0" borderId="11" xfId="0" applyNumberFormat="1" applyFont="1" applyFill="1" applyBorder="1" applyAlignment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 quotePrefix="1">
      <alignment horizontal="left" wrapText="1"/>
    </xf>
    <xf numFmtId="49" fontId="3" fillId="0" borderId="18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49" fontId="9" fillId="0" borderId="11" xfId="0" applyNumberFormat="1" applyFont="1" applyBorder="1" applyAlignment="1" quotePrefix="1">
      <alignment wrapText="1"/>
    </xf>
    <xf numFmtId="0" fontId="10" fillId="0" borderId="11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 horizontal="left"/>
    </xf>
    <xf numFmtId="0" fontId="3" fillId="0" borderId="0" xfId="53" applyFont="1" applyFill="1" applyAlignment="1">
      <alignment horizontal="left"/>
      <protection/>
    </xf>
    <xf numFmtId="0" fontId="3" fillId="0" borderId="0" xfId="0" applyNumberFormat="1" applyFont="1" applyFill="1" applyAlignment="1">
      <alignment horizontal="left"/>
    </xf>
    <xf numFmtId="0" fontId="50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12" xfId="0" applyNumberFormat="1" applyFont="1" applyFill="1" applyBorder="1" applyAlignment="1">
      <alignment horizontal="left" vertical="center" textRotation="90" wrapText="1"/>
    </xf>
    <xf numFmtId="49" fontId="6" fillId="0" borderId="0" xfId="0" applyNumberFormat="1" applyFont="1" applyAlignment="1" quotePrefix="1">
      <alignment horizontal="left" wrapText="1"/>
    </xf>
    <xf numFmtId="49" fontId="4" fillId="0" borderId="0" xfId="0" applyNumberFormat="1" applyFont="1" applyAlignment="1" quotePrefix="1">
      <alignment horizontal="left" wrapText="1"/>
    </xf>
    <xf numFmtId="49" fontId="0" fillId="0" borderId="0" xfId="0" applyNumberFormat="1" applyAlignment="1">
      <alignment horizontal="left"/>
    </xf>
    <xf numFmtId="0" fontId="3" fillId="0" borderId="0" xfId="53" applyFont="1" applyFill="1" applyBorder="1" applyAlignment="1">
      <alignment horizontal="left"/>
      <protection/>
    </xf>
    <xf numFmtId="49" fontId="48" fillId="0" borderId="0" xfId="33" applyNumberFormat="1" applyFont="1" applyBorder="1" applyAlignment="1" applyProtection="1">
      <alignment horizontal="left" shrinkToFit="1"/>
      <protection/>
    </xf>
    <xf numFmtId="49" fontId="49" fillId="0" borderId="19" xfId="33" applyNumberFormat="1" applyFont="1" applyBorder="1" applyAlignment="1" applyProtection="1">
      <alignment horizontal="left" vertical="top" shrinkToFit="1"/>
      <protection/>
    </xf>
    <xf numFmtId="49" fontId="8" fillId="0" borderId="16" xfId="0" applyNumberFormat="1" applyFont="1" applyBorder="1" applyAlignment="1" quotePrefix="1">
      <alignment horizontal="left" wrapText="1"/>
    </xf>
    <xf numFmtId="0" fontId="10" fillId="0" borderId="17" xfId="0" applyNumberFormat="1" applyFont="1" applyFill="1" applyBorder="1" applyAlignment="1">
      <alignment wrapText="1"/>
    </xf>
    <xf numFmtId="49" fontId="49" fillId="0" borderId="11" xfId="33" applyNumberFormat="1" applyFont="1" applyBorder="1" applyAlignment="1" applyProtection="1">
      <alignment horizontal="left" vertical="top" shrinkToFit="1"/>
      <protection/>
    </xf>
    <xf numFmtId="0" fontId="7" fillId="0" borderId="17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wrapText="1"/>
    </xf>
    <xf numFmtId="49" fontId="49" fillId="0" borderId="16" xfId="33" applyNumberFormat="1" applyFont="1" applyBorder="1" applyAlignment="1" applyProtection="1">
      <alignment horizontal="left" vertical="top" shrinkToFit="1"/>
      <protection/>
    </xf>
    <xf numFmtId="49" fontId="48" fillId="0" borderId="16" xfId="33" applyNumberFormat="1" applyFont="1" applyBorder="1" applyAlignment="1" applyProtection="1">
      <alignment horizontal="left" vertical="top" shrinkToFit="1"/>
      <protection/>
    </xf>
    <xf numFmtId="172" fontId="3" fillId="0" borderId="11" xfId="0" applyNumberFormat="1" applyFont="1" applyBorder="1" applyAlignment="1" quotePrefix="1">
      <alignment vertical="center" shrinkToFi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1"/>
  <sheetViews>
    <sheetView tabSelected="1" zoomScalePageLayoutView="0" workbookViewId="0" topLeftCell="A2">
      <selection activeCell="D5" sqref="D5"/>
    </sheetView>
  </sheetViews>
  <sheetFormatPr defaultColWidth="9.140625" defaultRowHeight="15"/>
  <cols>
    <col min="1" max="1" width="62.140625" style="1" customWidth="1"/>
    <col min="2" max="2" width="12.140625" style="69" customWidth="1"/>
    <col min="3" max="3" width="5.8515625" style="69" customWidth="1"/>
    <col min="4" max="4" width="9.28125" style="0" customWidth="1"/>
  </cols>
  <sheetData>
    <row r="1" spans="1:4" s="4" customFormat="1" ht="12.75" customHeight="1" hidden="1">
      <c r="A1" s="2"/>
      <c r="B1" s="34"/>
      <c r="C1" s="34"/>
      <c r="D1" s="3"/>
    </row>
    <row r="2" spans="1:4" s="54" customFormat="1" ht="12.75" customHeight="1">
      <c r="A2" s="5"/>
      <c r="B2" s="61"/>
      <c r="C2" s="70"/>
      <c r="D2" s="53" t="s">
        <v>684</v>
      </c>
    </row>
    <row r="3" spans="1:4" s="54" customFormat="1" ht="12.75" customHeight="1">
      <c r="A3" s="52"/>
      <c r="B3" s="62"/>
      <c r="C3" s="62"/>
      <c r="D3" s="55" t="s">
        <v>628</v>
      </c>
    </row>
    <row r="4" spans="1:4" s="54" customFormat="1" ht="12.75" customHeight="1">
      <c r="A4" s="56"/>
      <c r="B4" s="63"/>
      <c r="C4" s="63"/>
      <c r="D4" s="57" t="str">
        <f>"муниципального образования """&amp;RIGHT(D17,LEN(D17)-FIND("%",D17,1))&amp;""""</f>
        <v>муниципального образования "Малопургинский район"</v>
      </c>
    </row>
    <row r="5" spans="1:4" s="54" customFormat="1" ht="12.75" customHeight="1">
      <c r="A5" s="5"/>
      <c r="B5" s="64"/>
      <c r="C5" s="64"/>
      <c r="D5" s="58" t="s">
        <v>699</v>
      </c>
    </row>
    <row r="6" spans="1:4" s="54" customFormat="1" ht="12.75" customHeight="1">
      <c r="A6" s="5"/>
      <c r="B6" s="64"/>
      <c r="C6" s="64"/>
      <c r="D6" s="58"/>
    </row>
    <row r="7" spans="1:4" s="54" customFormat="1" ht="12.75" customHeight="1">
      <c r="A7" s="5"/>
      <c r="B7" s="64"/>
      <c r="C7" s="64"/>
      <c r="D7" s="58"/>
    </row>
    <row r="8" spans="1:4" s="54" customFormat="1" ht="12.75" customHeight="1">
      <c r="A8" s="5"/>
      <c r="B8" s="64"/>
      <c r="C8" s="64"/>
      <c r="D8" s="58" t="s">
        <v>629</v>
      </c>
    </row>
    <row r="9" spans="1:4" s="54" customFormat="1" ht="12.75" customHeight="1">
      <c r="A9" s="5"/>
      <c r="B9" s="64"/>
      <c r="C9" s="64"/>
      <c r="D9" s="58" t="s">
        <v>630</v>
      </c>
    </row>
    <row r="10" spans="1:4" s="54" customFormat="1" ht="12.75" customHeight="1">
      <c r="A10" s="5"/>
      <c r="B10" s="64"/>
      <c r="C10" s="64"/>
      <c r="D10" s="58" t="s">
        <v>631</v>
      </c>
    </row>
    <row r="11" spans="1:4" s="54" customFormat="1" ht="12.75" customHeight="1">
      <c r="A11" s="5"/>
      <c r="B11" s="64"/>
      <c r="C11" s="64"/>
      <c r="D11" s="58" t="s">
        <v>632</v>
      </c>
    </row>
    <row r="12" spans="1:4" s="54" customFormat="1" ht="12.75" customHeight="1">
      <c r="A12" s="5"/>
      <c r="B12" s="64"/>
      <c r="C12" s="64"/>
      <c r="D12" s="58"/>
    </row>
    <row r="13" spans="1:4" ht="76.5" customHeight="1">
      <c r="A13" s="81" t="s">
        <v>538</v>
      </c>
      <c r="B13" s="81"/>
      <c r="C13" s="81"/>
      <c r="D13" s="81"/>
    </row>
    <row r="14" spans="1:4" ht="12.75" customHeight="1">
      <c r="A14" s="5"/>
      <c r="B14" s="65"/>
      <c r="C14" s="65"/>
      <c r="D14" s="6" t="s">
        <v>7</v>
      </c>
    </row>
    <row r="15" spans="1:4" s="10" customFormat="1" ht="54.75" customHeight="1">
      <c r="A15" s="7" t="s">
        <v>8</v>
      </c>
      <c r="B15" s="8" t="s">
        <v>9</v>
      </c>
      <c r="C15" s="66" t="s">
        <v>10</v>
      </c>
      <c r="D15" s="9" t="str">
        <f>"Сумма на "&amp;MID(D17,FIND("Проект",D17,1)+7,4)&amp;" год"</f>
        <v>Сумма на 2020 год</v>
      </c>
    </row>
    <row r="16" spans="1:4" s="13" customFormat="1" ht="12" customHeight="1" hidden="1">
      <c r="A16" s="11" t="s">
        <v>0</v>
      </c>
      <c r="B16" s="67" t="s">
        <v>2</v>
      </c>
      <c r="C16" s="67" t="s">
        <v>4</v>
      </c>
      <c r="D16" s="12" t="s">
        <v>14</v>
      </c>
    </row>
    <row r="17" spans="1:4" s="4" customFormat="1" ht="35.25" customHeight="1" hidden="1">
      <c r="A17" s="14" t="s">
        <v>1</v>
      </c>
      <c r="B17" s="68" t="s">
        <v>3</v>
      </c>
      <c r="C17" s="68" t="s">
        <v>5</v>
      </c>
      <c r="D17" s="15" t="s">
        <v>13</v>
      </c>
    </row>
    <row r="18" spans="1:4" s="4" customFormat="1" ht="14.25" hidden="1">
      <c r="A18" s="16" t="s">
        <v>12</v>
      </c>
      <c r="B18" s="47" t="s">
        <v>6</v>
      </c>
      <c r="C18" s="47" t="s">
        <v>6</v>
      </c>
      <c r="D18" s="17">
        <v>945691.5</v>
      </c>
    </row>
    <row r="19" spans="1:4" s="4" customFormat="1" ht="21.75">
      <c r="A19" s="16" t="s">
        <v>15</v>
      </c>
      <c r="B19" s="47" t="s">
        <v>16</v>
      </c>
      <c r="C19" s="47" t="s">
        <v>6</v>
      </c>
      <c r="D19" s="18">
        <f>D20+D47+D109+D124+D139+D168</f>
        <v>664360.4361899999</v>
      </c>
    </row>
    <row r="20" spans="1:4" s="4" customFormat="1" ht="14.25">
      <c r="A20" s="16" t="s">
        <v>17</v>
      </c>
      <c r="B20" s="47" t="s">
        <v>18</v>
      </c>
      <c r="C20" s="47" t="s">
        <v>6</v>
      </c>
      <c r="D20" s="18">
        <f>D21+D30+D41+D44</f>
        <v>127787.14437999997</v>
      </c>
    </row>
    <row r="21" spans="1:4" s="4" customFormat="1" ht="21.75">
      <c r="A21" s="16" t="s">
        <v>19</v>
      </c>
      <c r="B21" s="47" t="s">
        <v>20</v>
      </c>
      <c r="C21" s="47" t="s">
        <v>6</v>
      </c>
      <c r="D21" s="18">
        <f>D22+D25+D27</f>
        <v>119751.29437999998</v>
      </c>
    </row>
    <row r="22" spans="1:4" s="4" customFormat="1" ht="32.25">
      <c r="A22" s="16" t="s">
        <v>21</v>
      </c>
      <c r="B22" s="47" t="s">
        <v>22</v>
      </c>
      <c r="C22" s="47" t="s">
        <v>6</v>
      </c>
      <c r="D22" s="18">
        <f>D23+D24</f>
        <v>99399.29999999999</v>
      </c>
    </row>
    <row r="23" spans="1:4" s="4" customFormat="1" ht="33.75">
      <c r="A23" s="2" t="s">
        <v>23</v>
      </c>
      <c r="B23" s="21" t="s">
        <v>22</v>
      </c>
      <c r="C23" s="21" t="s">
        <v>24</v>
      </c>
      <c r="D23" s="25">
        <v>79972.68689</v>
      </c>
    </row>
    <row r="24" spans="1:4" s="4" customFormat="1" ht="14.25">
      <c r="A24" s="23" t="s">
        <v>27</v>
      </c>
      <c r="B24" s="21" t="s">
        <v>22</v>
      </c>
      <c r="C24" s="21" t="s">
        <v>28</v>
      </c>
      <c r="D24" s="25">
        <v>19426.61311</v>
      </c>
    </row>
    <row r="25" spans="1:4" s="4" customFormat="1" ht="14.25">
      <c r="A25" s="16" t="s">
        <v>25</v>
      </c>
      <c r="B25" s="47" t="s">
        <v>26</v>
      </c>
      <c r="C25" s="47" t="s">
        <v>6</v>
      </c>
      <c r="D25" s="18">
        <f>D26</f>
        <v>7494.4</v>
      </c>
    </row>
    <row r="26" spans="1:4" s="4" customFormat="1" ht="14.25">
      <c r="A26" s="2" t="s">
        <v>27</v>
      </c>
      <c r="B26" s="34" t="s">
        <v>26</v>
      </c>
      <c r="C26" s="34" t="s">
        <v>28</v>
      </c>
      <c r="D26" s="19">
        <v>7494.4</v>
      </c>
    </row>
    <row r="27" spans="1:4" s="4" customFormat="1" ht="14.25">
      <c r="A27" s="16" t="s">
        <v>29</v>
      </c>
      <c r="B27" s="47" t="s">
        <v>30</v>
      </c>
      <c r="C27" s="47" t="s">
        <v>6</v>
      </c>
      <c r="D27" s="18">
        <f>D29+D28</f>
        <v>12857.59438</v>
      </c>
    </row>
    <row r="28" spans="1:4" s="4" customFormat="1" ht="14.25">
      <c r="A28" s="29" t="s">
        <v>54</v>
      </c>
      <c r="B28" s="21" t="s">
        <v>30</v>
      </c>
      <c r="C28" s="21" t="s">
        <v>55</v>
      </c>
      <c r="D28" s="25">
        <v>5.57</v>
      </c>
    </row>
    <row r="29" spans="1:4" s="4" customFormat="1" ht="33.75">
      <c r="A29" s="2" t="s">
        <v>23</v>
      </c>
      <c r="B29" s="21" t="s">
        <v>30</v>
      </c>
      <c r="C29" s="21" t="s">
        <v>24</v>
      </c>
      <c r="D29" s="25">
        <f>13152.02438-300</f>
        <v>12852.02438</v>
      </c>
    </row>
    <row r="30" spans="1:4" s="4" customFormat="1" ht="21.75">
      <c r="A30" s="16" t="s">
        <v>31</v>
      </c>
      <c r="B30" s="47" t="s">
        <v>32</v>
      </c>
      <c r="C30" s="47" t="s">
        <v>6</v>
      </c>
      <c r="D30" s="18">
        <f>D31+D33+D35+D37+D39</f>
        <v>4764.400000000001</v>
      </c>
    </row>
    <row r="31" spans="1:4" s="4" customFormat="1" ht="42.75">
      <c r="A31" s="16" t="s">
        <v>33</v>
      </c>
      <c r="B31" s="47" t="s">
        <v>34</v>
      </c>
      <c r="C31" s="47" t="s">
        <v>6</v>
      </c>
      <c r="D31" s="18">
        <f>D32</f>
        <v>4216.1</v>
      </c>
    </row>
    <row r="32" spans="1:4" s="4" customFormat="1" ht="14.25">
      <c r="A32" s="2" t="s">
        <v>27</v>
      </c>
      <c r="B32" s="34" t="s">
        <v>34</v>
      </c>
      <c r="C32" s="34" t="s">
        <v>28</v>
      </c>
      <c r="D32" s="19">
        <v>4216.1</v>
      </c>
    </row>
    <row r="33" spans="1:4" s="4" customFormat="1" ht="74.25">
      <c r="A33" s="16" t="s">
        <v>35</v>
      </c>
      <c r="B33" s="47" t="s">
        <v>36</v>
      </c>
      <c r="C33" s="47" t="s">
        <v>6</v>
      </c>
      <c r="D33" s="18">
        <f>D34</f>
        <v>90.2</v>
      </c>
    </row>
    <row r="34" spans="1:4" s="4" customFormat="1" ht="14.25">
      <c r="A34" s="2" t="s">
        <v>27</v>
      </c>
      <c r="B34" s="34" t="s">
        <v>36</v>
      </c>
      <c r="C34" s="34" t="s">
        <v>28</v>
      </c>
      <c r="D34" s="19">
        <v>90.2</v>
      </c>
    </row>
    <row r="35" spans="1:4" s="4" customFormat="1" ht="53.25">
      <c r="A35" s="16" t="s">
        <v>39</v>
      </c>
      <c r="B35" s="26" t="s">
        <v>541</v>
      </c>
      <c r="C35" s="47" t="s">
        <v>6</v>
      </c>
      <c r="D35" s="18">
        <f>D36</f>
        <v>258.1</v>
      </c>
    </row>
    <row r="36" spans="1:4" s="4" customFormat="1" ht="14.25">
      <c r="A36" s="2" t="s">
        <v>27</v>
      </c>
      <c r="B36" s="21" t="s">
        <v>541</v>
      </c>
      <c r="C36" s="34" t="s">
        <v>28</v>
      </c>
      <c r="D36" s="19">
        <v>258.1</v>
      </c>
    </row>
    <row r="37" spans="1:4" s="4" customFormat="1" ht="24">
      <c r="A37" s="22" t="s">
        <v>542</v>
      </c>
      <c r="B37" s="26" t="s">
        <v>543</v>
      </c>
      <c r="C37" s="26" t="s">
        <v>6</v>
      </c>
      <c r="D37" s="24">
        <f>D38</f>
        <v>174.1</v>
      </c>
    </row>
    <row r="38" spans="1:4" s="4" customFormat="1" ht="14.25">
      <c r="A38" s="23" t="s">
        <v>27</v>
      </c>
      <c r="B38" s="21" t="s">
        <v>543</v>
      </c>
      <c r="C38" s="21" t="s">
        <v>28</v>
      </c>
      <c r="D38" s="25">
        <v>174.1</v>
      </c>
    </row>
    <row r="39" spans="1:4" s="4" customFormat="1" ht="78.75" customHeight="1">
      <c r="A39" s="16" t="s">
        <v>37</v>
      </c>
      <c r="B39" s="47" t="s">
        <v>38</v>
      </c>
      <c r="C39" s="47" t="s">
        <v>6</v>
      </c>
      <c r="D39" s="18">
        <f>D40</f>
        <v>25.9</v>
      </c>
    </row>
    <row r="40" spans="1:4" s="4" customFormat="1" ht="14.25">
      <c r="A40" s="2" t="s">
        <v>27</v>
      </c>
      <c r="B40" s="34" t="s">
        <v>38</v>
      </c>
      <c r="C40" s="34" t="s">
        <v>28</v>
      </c>
      <c r="D40" s="19">
        <v>25.9</v>
      </c>
    </row>
    <row r="41" spans="1:4" s="4" customFormat="1" ht="32.25">
      <c r="A41" s="16" t="s">
        <v>40</v>
      </c>
      <c r="B41" s="47" t="s">
        <v>41</v>
      </c>
      <c r="C41" s="47" t="s">
        <v>6</v>
      </c>
      <c r="D41" s="18">
        <f>D42</f>
        <v>2921.45</v>
      </c>
    </row>
    <row r="42" spans="1:4" s="4" customFormat="1" ht="42.75">
      <c r="A42" s="16" t="s">
        <v>42</v>
      </c>
      <c r="B42" s="47" t="s">
        <v>43</v>
      </c>
      <c r="C42" s="47" t="s">
        <v>6</v>
      </c>
      <c r="D42" s="18">
        <f>D43</f>
        <v>2921.45</v>
      </c>
    </row>
    <row r="43" spans="1:4" s="4" customFormat="1" ht="33.75">
      <c r="A43" s="2" t="s">
        <v>23</v>
      </c>
      <c r="B43" s="34" t="s">
        <v>43</v>
      </c>
      <c r="C43" s="34" t="s">
        <v>24</v>
      </c>
      <c r="D43" s="19">
        <v>2921.45</v>
      </c>
    </row>
    <row r="44" spans="1:4" s="4" customFormat="1" ht="21.75">
      <c r="A44" s="16" t="s">
        <v>44</v>
      </c>
      <c r="B44" s="47" t="s">
        <v>45</v>
      </c>
      <c r="C44" s="47" t="s">
        <v>6</v>
      </c>
      <c r="D44" s="18">
        <f>D45</f>
        <v>350</v>
      </c>
    </row>
    <row r="45" spans="1:4" s="4" customFormat="1" ht="14.25">
      <c r="A45" s="16" t="s">
        <v>46</v>
      </c>
      <c r="B45" s="47" t="s">
        <v>47</v>
      </c>
      <c r="C45" s="47" t="s">
        <v>6</v>
      </c>
      <c r="D45" s="18">
        <f>D46</f>
        <v>350</v>
      </c>
    </row>
    <row r="46" spans="1:4" s="4" customFormat="1" ht="14.25">
      <c r="A46" s="2" t="s">
        <v>27</v>
      </c>
      <c r="B46" s="34" t="s">
        <v>47</v>
      </c>
      <c r="C46" s="34" t="s">
        <v>28</v>
      </c>
      <c r="D46" s="19">
        <v>350</v>
      </c>
    </row>
    <row r="47" spans="1:4" s="4" customFormat="1" ht="14.25">
      <c r="A47" s="16" t="s">
        <v>48</v>
      </c>
      <c r="B47" s="47" t="s">
        <v>49</v>
      </c>
      <c r="C47" s="47" t="s">
        <v>6</v>
      </c>
      <c r="D47" s="18">
        <f>D48+D76+D81+D86+D95+D98+D106+D101</f>
        <v>465483.22307000007</v>
      </c>
    </row>
    <row r="48" spans="1:4" s="4" customFormat="1" ht="32.25">
      <c r="A48" s="16" t="s">
        <v>50</v>
      </c>
      <c r="B48" s="47" t="s">
        <v>51</v>
      </c>
      <c r="C48" s="47" t="s">
        <v>6</v>
      </c>
      <c r="D48" s="18">
        <f>D49+D51+D66+D68+D61+D74+D57</f>
        <v>429696.40658000007</v>
      </c>
    </row>
    <row r="49" spans="1:4" s="4" customFormat="1" ht="32.25">
      <c r="A49" s="16" t="s">
        <v>52</v>
      </c>
      <c r="B49" s="47" t="s">
        <v>53</v>
      </c>
      <c r="C49" s="47" t="s">
        <v>6</v>
      </c>
      <c r="D49" s="18">
        <f>D50</f>
        <v>13</v>
      </c>
    </row>
    <row r="50" spans="1:4" s="4" customFormat="1" ht="14.25">
      <c r="A50" s="2" t="s">
        <v>54</v>
      </c>
      <c r="B50" s="34" t="s">
        <v>53</v>
      </c>
      <c r="C50" s="34" t="s">
        <v>55</v>
      </c>
      <c r="D50" s="19">
        <v>13</v>
      </c>
    </row>
    <row r="51" spans="1:4" s="4" customFormat="1" ht="53.25">
      <c r="A51" s="16" t="s">
        <v>56</v>
      </c>
      <c r="B51" s="47" t="s">
        <v>57</v>
      </c>
      <c r="C51" s="47" t="s">
        <v>6</v>
      </c>
      <c r="D51" s="18">
        <f>D52+D53+D54+D55+D56</f>
        <v>366118.03500000003</v>
      </c>
    </row>
    <row r="52" spans="1:4" s="4" customFormat="1" ht="14.25">
      <c r="A52" s="2" t="s">
        <v>58</v>
      </c>
      <c r="B52" s="34" t="s">
        <v>57</v>
      </c>
      <c r="C52" s="34" t="s">
        <v>59</v>
      </c>
      <c r="D52" s="19">
        <v>5439</v>
      </c>
    </row>
    <row r="53" spans="1:4" s="4" customFormat="1" ht="22.5">
      <c r="A53" s="2" t="s">
        <v>60</v>
      </c>
      <c r="B53" s="34" t="s">
        <v>57</v>
      </c>
      <c r="C53" s="34" t="s">
        <v>61</v>
      </c>
      <c r="D53" s="19">
        <v>1643</v>
      </c>
    </row>
    <row r="54" spans="1:4" s="4" customFormat="1" ht="14.25">
      <c r="A54" s="2" t="s">
        <v>54</v>
      </c>
      <c r="B54" s="34" t="s">
        <v>57</v>
      </c>
      <c r="C54" s="34" t="s">
        <v>55</v>
      </c>
      <c r="D54" s="19">
        <v>112.4</v>
      </c>
    </row>
    <row r="55" spans="1:4" s="4" customFormat="1" ht="33.75">
      <c r="A55" s="2" t="s">
        <v>23</v>
      </c>
      <c r="B55" s="34" t="s">
        <v>57</v>
      </c>
      <c r="C55" s="34" t="s">
        <v>24</v>
      </c>
      <c r="D55" s="19">
        <v>357876.865</v>
      </c>
    </row>
    <row r="56" spans="1:4" s="4" customFormat="1" ht="33.75">
      <c r="A56" s="2" t="s">
        <v>62</v>
      </c>
      <c r="B56" s="34" t="s">
        <v>57</v>
      </c>
      <c r="C56" s="34" t="s">
        <v>63</v>
      </c>
      <c r="D56" s="19">
        <v>1046.77</v>
      </c>
    </row>
    <row r="57" spans="1:4" s="4" customFormat="1" ht="42.75">
      <c r="A57" s="16" t="s">
        <v>693</v>
      </c>
      <c r="B57" s="47" t="s">
        <v>694</v>
      </c>
      <c r="C57" s="47"/>
      <c r="D57" s="18">
        <f>D58+D59+D60</f>
        <v>583.38</v>
      </c>
    </row>
    <row r="58" spans="1:4" s="4" customFormat="1" ht="14.25">
      <c r="A58" s="2" t="s">
        <v>58</v>
      </c>
      <c r="B58" s="34" t="s">
        <v>694</v>
      </c>
      <c r="C58" s="34" t="s">
        <v>59</v>
      </c>
      <c r="D58" s="19">
        <v>4.485</v>
      </c>
    </row>
    <row r="59" spans="1:4" s="4" customFormat="1" ht="14.25">
      <c r="A59" s="2" t="s">
        <v>553</v>
      </c>
      <c r="B59" s="34" t="s">
        <v>694</v>
      </c>
      <c r="C59" s="34" t="s">
        <v>61</v>
      </c>
      <c r="D59" s="19">
        <v>1.35447</v>
      </c>
    </row>
    <row r="60" spans="1:4" s="4" customFormat="1" ht="14.25">
      <c r="A60" s="2" t="s">
        <v>27</v>
      </c>
      <c r="B60" s="34" t="s">
        <v>694</v>
      </c>
      <c r="C60" s="34" t="s">
        <v>28</v>
      </c>
      <c r="D60" s="19">
        <v>577.54053</v>
      </c>
    </row>
    <row r="61" spans="1:4" s="4" customFormat="1" ht="36">
      <c r="A61" s="59" t="s">
        <v>633</v>
      </c>
      <c r="B61" s="26" t="s">
        <v>635</v>
      </c>
      <c r="C61" s="26"/>
      <c r="D61" s="24">
        <f>D62+D63+D64+D65</f>
        <v>8501</v>
      </c>
    </row>
    <row r="62" spans="1:4" s="4" customFormat="1" ht="14.25">
      <c r="A62" s="23" t="s">
        <v>58</v>
      </c>
      <c r="B62" s="21" t="s">
        <v>635</v>
      </c>
      <c r="C62" s="21" t="s">
        <v>59</v>
      </c>
      <c r="D62" s="25">
        <v>184</v>
      </c>
    </row>
    <row r="63" spans="1:4" s="4" customFormat="1" ht="24">
      <c r="A63" s="23" t="s">
        <v>60</v>
      </c>
      <c r="B63" s="21" t="s">
        <v>635</v>
      </c>
      <c r="C63" s="21" t="s">
        <v>61</v>
      </c>
      <c r="D63" s="25">
        <v>55.568</v>
      </c>
    </row>
    <row r="64" spans="1:4" s="4" customFormat="1" ht="14.25">
      <c r="A64" s="23" t="s">
        <v>27</v>
      </c>
      <c r="B64" s="21" t="s">
        <v>635</v>
      </c>
      <c r="C64" s="21" t="s">
        <v>28</v>
      </c>
      <c r="D64" s="25">
        <v>8201.54</v>
      </c>
    </row>
    <row r="65" spans="1:4" s="4" customFormat="1" ht="14.25">
      <c r="A65" s="23" t="s">
        <v>634</v>
      </c>
      <c r="B65" s="21" t="s">
        <v>635</v>
      </c>
      <c r="C65" s="21" t="s">
        <v>95</v>
      </c>
      <c r="D65" s="25">
        <v>59.892</v>
      </c>
    </row>
    <row r="66" spans="1:4" s="4" customFormat="1" ht="14.25">
      <c r="A66" s="16" t="s">
        <v>64</v>
      </c>
      <c r="B66" s="47" t="s">
        <v>65</v>
      </c>
      <c r="C66" s="47" t="s">
        <v>6</v>
      </c>
      <c r="D66" s="18">
        <f>D67</f>
        <v>5295.4</v>
      </c>
    </row>
    <row r="67" spans="1:4" s="4" customFormat="1" ht="14.25">
      <c r="A67" s="2" t="s">
        <v>27</v>
      </c>
      <c r="B67" s="34" t="s">
        <v>65</v>
      </c>
      <c r="C67" s="34" t="s">
        <v>28</v>
      </c>
      <c r="D67" s="19">
        <v>5295.4</v>
      </c>
    </row>
    <row r="68" spans="1:4" s="4" customFormat="1" ht="14.25">
      <c r="A68" s="16" t="s">
        <v>29</v>
      </c>
      <c r="B68" s="47" t="s">
        <v>66</v>
      </c>
      <c r="C68" s="47" t="s">
        <v>6</v>
      </c>
      <c r="D68" s="18">
        <f>D69+D70+D71+D72+D73</f>
        <v>49043.907439999995</v>
      </c>
    </row>
    <row r="69" spans="1:4" s="4" customFormat="1" ht="14.25">
      <c r="A69" s="2" t="s">
        <v>54</v>
      </c>
      <c r="B69" s="34" t="s">
        <v>66</v>
      </c>
      <c r="C69" s="34" t="s">
        <v>55</v>
      </c>
      <c r="D69" s="19">
        <v>1361.2</v>
      </c>
    </row>
    <row r="70" spans="1:4" s="4" customFormat="1" ht="33.75">
      <c r="A70" s="2" t="s">
        <v>23</v>
      </c>
      <c r="B70" s="34" t="s">
        <v>66</v>
      </c>
      <c r="C70" s="34" t="s">
        <v>24</v>
      </c>
      <c r="D70" s="19">
        <f>47232.30998-1700</f>
        <v>45532.30998</v>
      </c>
    </row>
    <row r="71" spans="1:4" s="4" customFormat="1" ht="33.75">
      <c r="A71" s="2" t="s">
        <v>62</v>
      </c>
      <c r="B71" s="34" t="s">
        <v>66</v>
      </c>
      <c r="C71" s="34" t="s">
        <v>63</v>
      </c>
      <c r="D71" s="19">
        <v>2091.79346</v>
      </c>
    </row>
    <row r="72" spans="1:4" s="4" customFormat="1" ht="14.25">
      <c r="A72" s="2" t="s">
        <v>67</v>
      </c>
      <c r="B72" s="34" t="s">
        <v>66</v>
      </c>
      <c r="C72" s="34" t="s">
        <v>68</v>
      </c>
      <c r="D72" s="19">
        <v>53.604</v>
      </c>
    </row>
    <row r="73" spans="1:4" s="4" customFormat="1" ht="14.25">
      <c r="A73" s="2" t="s">
        <v>69</v>
      </c>
      <c r="B73" s="34" t="s">
        <v>66</v>
      </c>
      <c r="C73" s="34" t="s">
        <v>70</v>
      </c>
      <c r="D73" s="19">
        <v>5</v>
      </c>
    </row>
    <row r="74" spans="1:4" s="4" customFormat="1" ht="65.25" customHeight="1">
      <c r="A74" s="59" t="s">
        <v>636</v>
      </c>
      <c r="B74" s="26" t="s">
        <v>637</v>
      </c>
      <c r="C74" s="26"/>
      <c r="D74" s="24">
        <f>D75</f>
        <v>141.68414</v>
      </c>
    </row>
    <row r="75" spans="1:4" s="4" customFormat="1" ht="14.25">
      <c r="A75" s="23" t="s">
        <v>634</v>
      </c>
      <c r="B75" s="21" t="s">
        <v>637</v>
      </c>
      <c r="C75" s="21" t="s">
        <v>95</v>
      </c>
      <c r="D75" s="25">
        <v>141.68414</v>
      </c>
    </row>
    <row r="76" spans="1:4" s="4" customFormat="1" ht="14.25">
      <c r="A76" s="16" t="s">
        <v>77</v>
      </c>
      <c r="B76" s="47" t="s">
        <v>78</v>
      </c>
      <c r="C76" s="47" t="s">
        <v>6</v>
      </c>
      <c r="D76" s="18">
        <f>D77</f>
        <v>15369.486410000001</v>
      </c>
    </row>
    <row r="77" spans="1:4" s="4" customFormat="1" ht="42.75">
      <c r="A77" s="16" t="s">
        <v>42</v>
      </c>
      <c r="B77" s="47" t="s">
        <v>79</v>
      </c>
      <c r="C77" s="47" t="s">
        <v>6</v>
      </c>
      <c r="D77" s="18">
        <f>D78+D79+D80</f>
        <v>15369.486410000001</v>
      </c>
    </row>
    <row r="78" spans="1:4" s="4" customFormat="1" ht="22.5">
      <c r="A78" s="2" t="s">
        <v>75</v>
      </c>
      <c r="B78" s="34" t="s">
        <v>79</v>
      </c>
      <c r="C78" s="34" t="s">
        <v>76</v>
      </c>
      <c r="D78" s="19">
        <v>258</v>
      </c>
    </row>
    <row r="79" spans="1:4" s="4" customFormat="1" ht="33.75">
      <c r="A79" s="2" t="s">
        <v>23</v>
      </c>
      <c r="B79" s="34" t="s">
        <v>79</v>
      </c>
      <c r="C79" s="34" t="s">
        <v>24</v>
      </c>
      <c r="D79" s="19">
        <f>15537.7-540-50</f>
        <v>14947.7</v>
      </c>
    </row>
    <row r="80" spans="1:4" s="4" customFormat="1" ht="33.75">
      <c r="A80" s="2" t="s">
        <v>62</v>
      </c>
      <c r="B80" s="34" t="s">
        <v>79</v>
      </c>
      <c r="C80" s="34" t="s">
        <v>63</v>
      </c>
      <c r="D80" s="19">
        <v>163.78641</v>
      </c>
    </row>
    <row r="81" spans="1:4" s="4" customFormat="1" ht="14.25">
      <c r="A81" s="16" t="s">
        <v>546</v>
      </c>
      <c r="B81" s="26" t="s">
        <v>544</v>
      </c>
      <c r="C81" s="26"/>
      <c r="D81" s="27">
        <f>D82</f>
        <v>551</v>
      </c>
    </row>
    <row r="82" spans="1:4" s="4" customFormat="1" ht="21.75">
      <c r="A82" s="16" t="s">
        <v>547</v>
      </c>
      <c r="B82" s="26" t="s">
        <v>545</v>
      </c>
      <c r="C82" s="26"/>
      <c r="D82" s="27">
        <f>D83+D84+D85</f>
        <v>551</v>
      </c>
    </row>
    <row r="83" spans="1:4" s="4" customFormat="1" ht="14.25">
      <c r="A83" s="2" t="s">
        <v>54</v>
      </c>
      <c r="B83" s="21" t="s">
        <v>545</v>
      </c>
      <c r="C83" s="21" t="s">
        <v>55</v>
      </c>
      <c r="D83" s="28">
        <v>11.4</v>
      </c>
    </row>
    <row r="84" spans="1:4" s="4" customFormat="1" ht="14.25">
      <c r="A84" s="2" t="s">
        <v>27</v>
      </c>
      <c r="B84" s="21" t="s">
        <v>545</v>
      </c>
      <c r="C84" s="21" t="s">
        <v>28</v>
      </c>
      <c r="D84" s="28">
        <v>533.9</v>
      </c>
    </row>
    <row r="85" spans="1:4" s="4" customFormat="1" ht="14.25">
      <c r="A85" s="23" t="s">
        <v>634</v>
      </c>
      <c r="B85" s="21" t="s">
        <v>545</v>
      </c>
      <c r="C85" s="21" t="s">
        <v>95</v>
      </c>
      <c r="D85" s="28">
        <v>5.7</v>
      </c>
    </row>
    <row r="86" spans="1:4" s="4" customFormat="1" ht="32.25">
      <c r="A86" s="16" t="s">
        <v>71</v>
      </c>
      <c r="B86" s="47" t="s">
        <v>72</v>
      </c>
      <c r="C86" s="47" t="s">
        <v>6</v>
      </c>
      <c r="D86" s="18">
        <f>D87</f>
        <v>16048.94008</v>
      </c>
    </row>
    <row r="87" spans="1:4" s="4" customFormat="1" ht="53.25">
      <c r="A87" s="16" t="s">
        <v>73</v>
      </c>
      <c r="B87" s="47" t="s">
        <v>74</v>
      </c>
      <c r="C87" s="47" t="s">
        <v>6</v>
      </c>
      <c r="D87" s="18">
        <f>D88+D89+D90+D91+D92+D93+D94</f>
        <v>16048.94008</v>
      </c>
    </row>
    <row r="88" spans="1:4" s="4" customFormat="1" ht="14.25">
      <c r="A88" s="2" t="s">
        <v>58</v>
      </c>
      <c r="B88" s="34" t="s">
        <v>74</v>
      </c>
      <c r="C88" s="34" t="s">
        <v>59</v>
      </c>
      <c r="D88" s="19">
        <v>10582.3</v>
      </c>
    </row>
    <row r="89" spans="1:4" s="4" customFormat="1" ht="22.5">
      <c r="A89" s="2" t="s">
        <v>60</v>
      </c>
      <c r="B89" s="34" t="s">
        <v>74</v>
      </c>
      <c r="C89" s="34" t="s">
        <v>61</v>
      </c>
      <c r="D89" s="19">
        <v>3453.19044</v>
      </c>
    </row>
    <row r="90" spans="1:4" s="4" customFormat="1" ht="14.25">
      <c r="A90" s="2" t="s">
        <v>54</v>
      </c>
      <c r="B90" s="34" t="s">
        <v>74</v>
      </c>
      <c r="C90" s="34" t="s">
        <v>55</v>
      </c>
      <c r="D90" s="19">
        <v>1326.7</v>
      </c>
    </row>
    <row r="91" spans="1:4" s="4" customFormat="1" ht="22.5">
      <c r="A91" s="2" t="s">
        <v>75</v>
      </c>
      <c r="B91" s="34" t="s">
        <v>74</v>
      </c>
      <c r="C91" s="34" t="s">
        <v>76</v>
      </c>
      <c r="D91" s="19">
        <v>638.8</v>
      </c>
    </row>
    <row r="92" spans="1:4" s="4" customFormat="1" ht="14.25">
      <c r="A92" s="29" t="s">
        <v>67</v>
      </c>
      <c r="B92" s="21" t="s">
        <v>74</v>
      </c>
      <c r="C92" s="21" t="s">
        <v>68</v>
      </c>
      <c r="D92" s="19">
        <v>21.389</v>
      </c>
    </row>
    <row r="93" spans="1:4" s="4" customFormat="1" ht="14.25">
      <c r="A93" s="29" t="s">
        <v>384</v>
      </c>
      <c r="B93" s="21" t="s">
        <v>74</v>
      </c>
      <c r="C93" s="21" t="s">
        <v>385</v>
      </c>
      <c r="D93" s="19">
        <v>25.825</v>
      </c>
    </row>
    <row r="94" spans="1:4" s="4" customFormat="1" ht="14.25">
      <c r="A94" s="2" t="s">
        <v>69</v>
      </c>
      <c r="B94" s="21" t="s">
        <v>74</v>
      </c>
      <c r="C94" s="21" t="s">
        <v>70</v>
      </c>
      <c r="D94" s="19">
        <v>0.73564</v>
      </c>
    </row>
    <row r="95" spans="1:4" s="4" customFormat="1" ht="21.75">
      <c r="A95" s="16" t="s">
        <v>80</v>
      </c>
      <c r="B95" s="47" t="s">
        <v>81</v>
      </c>
      <c r="C95" s="47" t="s">
        <v>6</v>
      </c>
      <c r="D95" s="18">
        <f>D96</f>
        <v>1813</v>
      </c>
    </row>
    <row r="96" spans="1:4" s="4" customFormat="1" ht="14.25">
      <c r="A96" s="16" t="s">
        <v>46</v>
      </c>
      <c r="B96" s="47" t="s">
        <v>82</v>
      </c>
      <c r="C96" s="47" t="s">
        <v>6</v>
      </c>
      <c r="D96" s="18">
        <f>D97</f>
        <v>1813</v>
      </c>
    </row>
    <row r="97" spans="1:4" s="4" customFormat="1" ht="14.25">
      <c r="A97" s="2" t="s">
        <v>27</v>
      </c>
      <c r="B97" s="34" t="s">
        <v>82</v>
      </c>
      <c r="C97" s="34" t="s">
        <v>28</v>
      </c>
      <c r="D97" s="19">
        <v>1813</v>
      </c>
    </row>
    <row r="98" spans="1:4" s="4" customFormat="1" ht="21.75">
      <c r="A98" s="16" t="s">
        <v>83</v>
      </c>
      <c r="B98" s="47" t="s">
        <v>84</v>
      </c>
      <c r="C98" s="47" t="s">
        <v>6</v>
      </c>
      <c r="D98" s="18">
        <f>D99</f>
        <v>410</v>
      </c>
    </row>
    <row r="99" spans="1:4" s="4" customFormat="1" ht="32.25">
      <c r="A99" s="16" t="s">
        <v>85</v>
      </c>
      <c r="B99" s="47" t="s">
        <v>86</v>
      </c>
      <c r="C99" s="47" t="s">
        <v>6</v>
      </c>
      <c r="D99" s="18">
        <f>D100</f>
        <v>410</v>
      </c>
    </row>
    <row r="100" spans="1:4" s="4" customFormat="1" ht="14.25">
      <c r="A100" s="2" t="s">
        <v>27</v>
      </c>
      <c r="B100" s="34" t="s">
        <v>86</v>
      </c>
      <c r="C100" s="34" t="s">
        <v>28</v>
      </c>
      <c r="D100" s="19">
        <f>810-400</f>
        <v>410</v>
      </c>
    </row>
    <row r="101" spans="1:4" s="4" customFormat="1" ht="14.25">
      <c r="A101" s="16" t="s">
        <v>695</v>
      </c>
      <c r="B101" s="47" t="s">
        <v>697</v>
      </c>
      <c r="C101" s="47"/>
      <c r="D101" s="18">
        <f>D102</f>
        <v>247.69</v>
      </c>
    </row>
    <row r="102" spans="1:4" s="4" customFormat="1" ht="42.75">
      <c r="A102" s="16" t="s">
        <v>696</v>
      </c>
      <c r="B102" s="47" t="s">
        <v>698</v>
      </c>
      <c r="C102" s="47"/>
      <c r="D102" s="18">
        <f>D103+D104+D105</f>
        <v>247.69</v>
      </c>
    </row>
    <row r="103" spans="1:4" s="4" customFormat="1" ht="14.25">
      <c r="A103" s="2" t="s">
        <v>58</v>
      </c>
      <c r="B103" s="34" t="s">
        <v>698</v>
      </c>
      <c r="C103" s="34" t="s">
        <v>59</v>
      </c>
      <c r="D103" s="19">
        <v>2.875</v>
      </c>
    </row>
    <row r="104" spans="1:4" s="4" customFormat="1" ht="22.5">
      <c r="A104" s="2" t="s">
        <v>60</v>
      </c>
      <c r="B104" s="34" t="s">
        <v>698</v>
      </c>
      <c r="C104" s="34" t="s">
        <v>61</v>
      </c>
      <c r="D104" s="19">
        <v>0.85825</v>
      </c>
    </row>
    <row r="105" spans="1:4" s="4" customFormat="1" ht="14.25">
      <c r="A105" s="2" t="s">
        <v>27</v>
      </c>
      <c r="B105" s="34" t="s">
        <v>698</v>
      </c>
      <c r="C105" s="34" t="s">
        <v>28</v>
      </c>
      <c r="D105" s="19">
        <v>243.95675</v>
      </c>
    </row>
    <row r="106" spans="1:4" s="4" customFormat="1" ht="21.75">
      <c r="A106" s="32" t="s">
        <v>550</v>
      </c>
      <c r="B106" s="26" t="s">
        <v>548</v>
      </c>
      <c r="C106" s="26"/>
      <c r="D106" s="30">
        <f>D107</f>
        <v>1346.7</v>
      </c>
    </row>
    <row r="107" spans="1:4" s="4" customFormat="1" ht="32.25">
      <c r="A107" s="32" t="s">
        <v>551</v>
      </c>
      <c r="B107" s="26" t="s">
        <v>549</v>
      </c>
      <c r="C107" s="26"/>
      <c r="D107" s="30">
        <f>D108</f>
        <v>1346.7</v>
      </c>
    </row>
    <row r="108" spans="1:4" s="4" customFormat="1" ht="14.25">
      <c r="A108" s="33" t="s">
        <v>27</v>
      </c>
      <c r="B108" s="21" t="s">
        <v>549</v>
      </c>
      <c r="C108" s="21" t="s">
        <v>28</v>
      </c>
      <c r="D108" s="31">
        <v>1346.7</v>
      </c>
    </row>
    <row r="109" spans="1:4" s="4" customFormat="1" ht="14.25">
      <c r="A109" s="16" t="s">
        <v>87</v>
      </c>
      <c r="B109" s="47" t="s">
        <v>88</v>
      </c>
      <c r="C109" s="47" t="s">
        <v>6</v>
      </c>
      <c r="D109" s="18">
        <f>D110+D119</f>
        <v>41914.1469299999</v>
      </c>
    </row>
    <row r="110" spans="1:4" s="4" customFormat="1" ht="21.75">
      <c r="A110" s="16" t="s">
        <v>89</v>
      </c>
      <c r="B110" s="47" t="s">
        <v>90</v>
      </c>
      <c r="C110" s="47" t="s">
        <v>6</v>
      </c>
      <c r="D110" s="18">
        <f>D111+D115+D113+D117</f>
        <v>31471.8469299999</v>
      </c>
    </row>
    <row r="111" spans="1:4" s="4" customFormat="1" ht="21.75">
      <c r="A111" s="16" t="s">
        <v>92</v>
      </c>
      <c r="B111" s="47" t="s">
        <v>93</v>
      </c>
      <c r="C111" s="47" t="s">
        <v>6</v>
      </c>
      <c r="D111" s="18">
        <f>D112</f>
        <v>2337</v>
      </c>
    </row>
    <row r="112" spans="1:4" s="4" customFormat="1" ht="14.25">
      <c r="A112" s="2" t="s">
        <v>94</v>
      </c>
      <c r="B112" s="34" t="s">
        <v>93</v>
      </c>
      <c r="C112" s="34" t="s">
        <v>95</v>
      </c>
      <c r="D112" s="19">
        <f>2917-580</f>
        <v>2337</v>
      </c>
    </row>
    <row r="113" spans="1:4" s="4" customFormat="1" ht="72" hidden="1">
      <c r="A113" s="59" t="s">
        <v>636</v>
      </c>
      <c r="B113" s="26" t="s">
        <v>638</v>
      </c>
      <c r="C113" s="26" t="s">
        <v>6</v>
      </c>
      <c r="D113" s="24">
        <f>D114</f>
        <v>0</v>
      </c>
    </row>
    <row r="114" spans="1:4" s="4" customFormat="1" ht="14.25" hidden="1">
      <c r="A114" s="23" t="s">
        <v>94</v>
      </c>
      <c r="B114" s="21" t="s">
        <v>638</v>
      </c>
      <c r="C114" s="21" t="s">
        <v>95</v>
      </c>
      <c r="D114" s="25">
        <v>0</v>
      </c>
    </row>
    <row r="115" spans="1:4" s="4" customFormat="1" ht="14.25">
      <c r="A115" s="16" t="s">
        <v>29</v>
      </c>
      <c r="B115" s="47" t="s">
        <v>91</v>
      </c>
      <c r="C115" s="47" t="s">
        <v>6</v>
      </c>
      <c r="D115" s="18">
        <f>D116</f>
        <v>29134.8469299999</v>
      </c>
    </row>
    <row r="116" spans="1:4" s="4" customFormat="1" ht="33.75">
      <c r="A116" s="2" t="s">
        <v>23</v>
      </c>
      <c r="B116" s="34" t="s">
        <v>91</v>
      </c>
      <c r="C116" s="34" t="s">
        <v>24</v>
      </c>
      <c r="D116" s="19">
        <f>29904.8469299999-770</f>
        <v>29134.8469299999</v>
      </c>
    </row>
    <row r="117" spans="1:4" s="4" customFormat="1" ht="72" hidden="1">
      <c r="A117" s="59" t="s">
        <v>636</v>
      </c>
      <c r="B117" s="26" t="s">
        <v>639</v>
      </c>
      <c r="C117" s="26"/>
      <c r="D117" s="24">
        <f>D118</f>
        <v>0</v>
      </c>
    </row>
    <row r="118" spans="1:4" s="4" customFormat="1" ht="14.25" hidden="1">
      <c r="A118" s="33" t="s">
        <v>27</v>
      </c>
      <c r="B118" s="21" t="s">
        <v>639</v>
      </c>
      <c r="C118" s="21" t="s">
        <v>28</v>
      </c>
      <c r="D118" s="25">
        <v>0</v>
      </c>
    </row>
    <row r="119" spans="1:4" s="4" customFormat="1" ht="21.75">
      <c r="A119" s="16" t="s">
        <v>96</v>
      </c>
      <c r="B119" s="47" t="s">
        <v>97</v>
      </c>
      <c r="C119" s="47" t="s">
        <v>6</v>
      </c>
      <c r="D119" s="18">
        <f>D120+D122</f>
        <v>10442.3</v>
      </c>
    </row>
    <row r="120" spans="1:4" s="4" customFormat="1" ht="14.25">
      <c r="A120" s="16" t="s">
        <v>29</v>
      </c>
      <c r="B120" s="47" t="s">
        <v>98</v>
      </c>
      <c r="C120" s="47" t="s">
        <v>6</v>
      </c>
      <c r="D120" s="18">
        <f>D121</f>
        <v>10442.3</v>
      </c>
    </row>
    <row r="121" spans="1:4" s="4" customFormat="1" ht="33.75">
      <c r="A121" s="2" t="s">
        <v>23</v>
      </c>
      <c r="B121" s="34" t="s">
        <v>98</v>
      </c>
      <c r="C121" s="34" t="s">
        <v>24</v>
      </c>
      <c r="D121" s="19">
        <v>10442.3</v>
      </c>
    </row>
    <row r="122" spans="1:4" s="4" customFormat="1" ht="72" hidden="1">
      <c r="A122" s="59" t="s">
        <v>636</v>
      </c>
      <c r="B122" s="47" t="s">
        <v>640</v>
      </c>
      <c r="C122" s="47"/>
      <c r="D122" s="18">
        <f>D123</f>
        <v>0</v>
      </c>
    </row>
    <row r="123" spans="1:4" s="4" customFormat="1" ht="14.25" hidden="1">
      <c r="A123" s="33" t="s">
        <v>27</v>
      </c>
      <c r="B123" s="34" t="s">
        <v>640</v>
      </c>
      <c r="C123" s="34"/>
      <c r="D123" s="19">
        <v>0</v>
      </c>
    </row>
    <row r="124" spans="1:4" s="4" customFormat="1" ht="14.25">
      <c r="A124" s="16" t="s">
        <v>99</v>
      </c>
      <c r="B124" s="47" t="s">
        <v>100</v>
      </c>
      <c r="C124" s="47" t="s">
        <v>6</v>
      </c>
      <c r="D124" s="18">
        <f>D125+D129</f>
        <v>1397.74729</v>
      </c>
    </row>
    <row r="125" spans="1:4" s="4" customFormat="1" ht="14.25">
      <c r="A125" s="16" t="s">
        <v>101</v>
      </c>
      <c r="B125" s="47" t="s">
        <v>102</v>
      </c>
      <c r="C125" s="47" t="s">
        <v>6</v>
      </c>
      <c r="D125" s="18">
        <f>D126</f>
        <v>100.036</v>
      </c>
    </row>
    <row r="126" spans="1:4" s="4" customFormat="1" ht="21.75">
      <c r="A126" s="16" t="s">
        <v>103</v>
      </c>
      <c r="B126" s="47" t="s">
        <v>104</v>
      </c>
      <c r="C126" s="47" t="s">
        <v>6</v>
      </c>
      <c r="D126" s="18">
        <f>D127+D128</f>
        <v>100.036</v>
      </c>
    </row>
    <row r="127" spans="1:4" s="4" customFormat="1" ht="14.25">
      <c r="A127" s="2" t="s">
        <v>54</v>
      </c>
      <c r="B127" s="34" t="s">
        <v>104</v>
      </c>
      <c r="C127" s="34" t="s">
        <v>55</v>
      </c>
      <c r="D127" s="19">
        <v>23.8</v>
      </c>
    </row>
    <row r="128" spans="1:4" s="4" customFormat="1" ht="14.25">
      <c r="A128" s="29" t="s">
        <v>27</v>
      </c>
      <c r="B128" s="34" t="s">
        <v>104</v>
      </c>
      <c r="C128" s="34" t="s">
        <v>28</v>
      </c>
      <c r="D128" s="19">
        <v>76.236</v>
      </c>
    </row>
    <row r="129" spans="1:4" s="4" customFormat="1" ht="21.75">
      <c r="A129" s="16" t="s">
        <v>105</v>
      </c>
      <c r="B129" s="47" t="s">
        <v>106</v>
      </c>
      <c r="C129" s="47" t="s">
        <v>6</v>
      </c>
      <c r="D129" s="18">
        <f>D130+D136</f>
        <v>1297.71129</v>
      </c>
    </row>
    <row r="130" spans="1:4" s="4" customFormat="1" ht="14.25">
      <c r="A130" s="16" t="s">
        <v>107</v>
      </c>
      <c r="B130" s="47" t="s">
        <v>108</v>
      </c>
      <c r="C130" s="47" t="s">
        <v>6</v>
      </c>
      <c r="D130" s="18">
        <f>D131+D132+D133+D135+D134</f>
        <v>1248.30754</v>
      </c>
    </row>
    <row r="131" spans="1:4" s="4" customFormat="1" ht="14.25">
      <c r="A131" s="2" t="s">
        <v>58</v>
      </c>
      <c r="B131" s="34" t="s">
        <v>108</v>
      </c>
      <c r="C131" s="34" t="s">
        <v>59</v>
      </c>
      <c r="D131" s="19">
        <v>909.7</v>
      </c>
    </row>
    <row r="132" spans="1:4" s="4" customFormat="1" ht="22.5">
      <c r="A132" s="2" t="s">
        <v>60</v>
      </c>
      <c r="B132" s="34" t="s">
        <v>108</v>
      </c>
      <c r="C132" s="34" t="s">
        <v>61</v>
      </c>
      <c r="D132" s="19">
        <v>252.16873999999999</v>
      </c>
    </row>
    <row r="133" spans="1:4" s="4" customFormat="1" ht="14.25">
      <c r="A133" s="2" t="s">
        <v>54</v>
      </c>
      <c r="B133" s="34" t="s">
        <v>108</v>
      </c>
      <c r="C133" s="34" t="s">
        <v>55</v>
      </c>
      <c r="D133" s="19">
        <v>71.1</v>
      </c>
    </row>
    <row r="134" spans="1:4" s="4" customFormat="1" ht="22.5">
      <c r="A134" s="2" t="s">
        <v>75</v>
      </c>
      <c r="B134" s="34" t="s">
        <v>108</v>
      </c>
      <c r="C134" s="34" t="s">
        <v>76</v>
      </c>
      <c r="D134" s="19">
        <v>14.338799999999999</v>
      </c>
    </row>
    <row r="135" spans="1:4" s="4" customFormat="1" ht="14.25">
      <c r="A135" s="2" t="s">
        <v>69</v>
      </c>
      <c r="B135" s="34" t="s">
        <v>108</v>
      </c>
      <c r="C135" s="34" t="s">
        <v>70</v>
      </c>
      <c r="D135" s="19">
        <v>1</v>
      </c>
    </row>
    <row r="136" spans="1:4" s="4" customFormat="1" ht="21.75">
      <c r="A136" s="16" t="s">
        <v>665</v>
      </c>
      <c r="B136" s="47" t="s">
        <v>666</v>
      </c>
      <c r="C136" s="47" t="s">
        <v>6</v>
      </c>
      <c r="D136" s="18">
        <f>D137+D138</f>
        <v>49.40375</v>
      </c>
    </row>
    <row r="137" spans="1:4" s="4" customFormat="1" ht="14.25">
      <c r="A137" s="2" t="s">
        <v>58</v>
      </c>
      <c r="B137" s="34" t="s">
        <v>666</v>
      </c>
      <c r="C137" s="34" t="s">
        <v>59</v>
      </c>
      <c r="D137" s="19">
        <v>37.945800000000006</v>
      </c>
    </row>
    <row r="138" spans="1:4" s="4" customFormat="1" ht="22.5">
      <c r="A138" s="2" t="s">
        <v>60</v>
      </c>
      <c r="B138" s="34" t="s">
        <v>666</v>
      </c>
      <c r="C138" s="34" t="s">
        <v>61</v>
      </c>
      <c r="D138" s="19">
        <v>11.45795</v>
      </c>
    </row>
    <row r="139" spans="1:4" s="4" customFormat="1" ht="18" customHeight="1">
      <c r="A139" s="16" t="s">
        <v>109</v>
      </c>
      <c r="B139" s="47" t="s">
        <v>110</v>
      </c>
      <c r="C139" s="47" t="s">
        <v>6</v>
      </c>
      <c r="D139" s="18">
        <f>D140+D158+D161</f>
        <v>13008.430519999998</v>
      </c>
    </row>
    <row r="140" spans="1:4" s="4" customFormat="1" ht="21.75">
      <c r="A140" s="16" t="s">
        <v>111</v>
      </c>
      <c r="B140" s="47" t="s">
        <v>112</v>
      </c>
      <c r="C140" s="47" t="s">
        <v>6</v>
      </c>
      <c r="D140" s="18">
        <f>D141+D156+D155</f>
        <v>5304.8281799999995</v>
      </c>
    </row>
    <row r="141" spans="1:4" s="4" customFormat="1" ht="21.75">
      <c r="A141" s="16" t="s">
        <v>113</v>
      </c>
      <c r="B141" s="47" t="s">
        <v>114</v>
      </c>
      <c r="C141" s="47" t="s">
        <v>6</v>
      </c>
      <c r="D141" s="18">
        <f>D143+D145+D146+D147+D150+D151+D152+D153+D154+D148+D149+D142+D144</f>
        <v>5008.371869999999</v>
      </c>
    </row>
    <row r="142" spans="1:4" s="4" customFormat="1" ht="14.25">
      <c r="A142" s="2" t="s">
        <v>58</v>
      </c>
      <c r="B142" s="21" t="s">
        <v>114</v>
      </c>
      <c r="C142" s="21" t="s">
        <v>59</v>
      </c>
      <c r="D142" s="19">
        <v>10.49803</v>
      </c>
    </row>
    <row r="143" spans="1:4" s="4" customFormat="1" ht="14.25">
      <c r="A143" s="29" t="s">
        <v>553</v>
      </c>
      <c r="B143" s="21" t="s">
        <v>114</v>
      </c>
      <c r="C143" s="21" t="s">
        <v>552</v>
      </c>
      <c r="D143" s="25">
        <v>4.0475</v>
      </c>
    </row>
    <row r="144" spans="1:4" s="4" customFormat="1" ht="22.5">
      <c r="A144" s="2" t="s">
        <v>60</v>
      </c>
      <c r="B144" s="21" t="s">
        <v>114</v>
      </c>
      <c r="C144" s="21" t="s">
        <v>61</v>
      </c>
      <c r="D144" s="25">
        <v>3.17041</v>
      </c>
    </row>
    <row r="145" spans="1:4" s="4" customFormat="1" ht="14.25">
      <c r="A145" s="2" t="s">
        <v>115</v>
      </c>
      <c r="B145" s="34" t="s">
        <v>114</v>
      </c>
      <c r="C145" s="34" t="s">
        <v>116</v>
      </c>
      <c r="D145" s="25">
        <v>2534.4</v>
      </c>
    </row>
    <row r="146" spans="1:4" s="4" customFormat="1" ht="22.5">
      <c r="A146" s="2" t="s">
        <v>117</v>
      </c>
      <c r="B146" s="34" t="s">
        <v>114</v>
      </c>
      <c r="C146" s="34" t="s">
        <v>118</v>
      </c>
      <c r="D146" s="25">
        <v>745.93</v>
      </c>
    </row>
    <row r="147" spans="1:4" s="4" customFormat="1" ht="14.25">
      <c r="A147" s="2" t="s">
        <v>54</v>
      </c>
      <c r="B147" s="34" t="s">
        <v>114</v>
      </c>
      <c r="C147" s="34" t="s">
        <v>55</v>
      </c>
      <c r="D147" s="25">
        <v>331.6</v>
      </c>
    </row>
    <row r="148" spans="1:4" s="4" customFormat="1" ht="24">
      <c r="A148" s="23" t="s">
        <v>182</v>
      </c>
      <c r="B148" s="21" t="s">
        <v>114</v>
      </c>
      <c r="C148" s="21" t="s">
        <v>183</v>
      </c>
      <c r="D148" s="25">
        <v>6.3</v>
      </c>
    </row>
    <row r="149" spans="1:4" s="4" customFormat="1" ht="14.25">
      <c r="A149" s="29" t="s">
        <v>668</v>
      </c>
      <c r="B149" s="21" t="s">
        <v>114</v>
      </c>
      <c r="C149" s="21" t="s">
        <v>667</v>
      </c>
      <c r="D149" s="25">
        <v>11.495</v>
      </c>
    </row>
    <row r="150" spans="1:4" s="4" customFormat="1" ht="33.75">
      <c r="A150" s="2" t="s">
        <v>62</v>
      </c>
      <c r="B150" s="34" t="s">
        <v>114</v>
      </c>
      <c r="C150" s="34" t="s">
        <v>63</v>
      </c>
      <c r="D150" s="25">
        <v>1162.8319299999998</v>
      </c>
    </row>
    <row r="151" spans="1:4" s="4" customFormat="1" ht="14.25">
      <c r="A151" s="2" t="s">
        <v>94</v>
      </c>
      <c r="B151" s="34" t="s">
        <v>114</v>
      </c>
      <c r="C151" s="34" t="s">
        <v>95</v>
      </c>
      <c r="D151" s="25">
        <v>159.62</v>
      </c>
    </row>
    <row r="152" spans="1:4" s="4" customFormat="1" ht="14.25">
      <c r="A152" s="2" t="s">
        <v>67</v>
      </c>
      <c r="B152" s="34" t="s">
        <v>114</v>
      </c>
      <c r="C152" s="34" t="s">
        <v>68</v>
      </c>
      <c r="D152" s="25">
        <v>30.747</v>
      </c>
    </row>
    <row r="153" spans="1:4" s="4" customFormat="1" ht="14.25">
      <c r="A153" s="35" t="s">
        <v>384</v>
      </c>
      <c r="B153" s="21" t="s">
        <v>114</v>
      </c>
      <c r="C153" s="21" t="s">
        <v>385</v>
      </c>
      <c r="D153" s="25">
        <v>1.369</v>
      </c>
    </row>
    <row r="154" spans="1:4" s="4" customFormat="1" ht="14.25">
      <c r="A154" s="2" t="s">
        <v>69</v>
      </c>
      <c r="B154" s="34" t="s">
        <v>114</v>
      </c>
      <c r="C154" s="34" t="s">
        <v>70</v>
      </c>
      <c r="D154" s="25">
        <v>6.363</v>
      </c>
    </row>
    <row r="155" spans="1:4" s="4" customFormat="1" ht="14.25">
      <c r="A155" s="60" t="s">
        <v>94</v>
      </c>
      <c r="B155" s="21" t="s">
        <v>641</v>
      </c>
      <c r="C155" s="21" t="s">
        <v>95</v>
      </c>
      <c r="D155" s="25">
        <v>220.42273</v>
      </c>
    </row>
    <row r="156" spans="1:4" s="4" customFormat="1" ht="42.75">
      <c r="A156" s="16" t="s">
        <v>42</v>
      </c>
      <c r="B156" s="47" t="s">
        <v>119</v>
      </c>
      <c r="C156" s="47" t="s">
        <v>6</v>
      </c>
      <c r="D156" s="18">
        <f>D157</f>
        <v>76.03358</v>
      </c>
    </row>
    <row r="157" spans="1:4" s="4" customFormat="1" ht="33.75">
      <c r="A157" s="2" t="s">
        <v>62</v>
      </c>
      <c r="B157" s="34" t="s">
        <v>119</v>
      </c>
      <c r="C157" s="34" t="s">
        <v>63</v>
      </c>
      <c r="D157" s="19">
        <v>76.03358</v>
      </c>
    </row>
    <row r="158" spans="1:4" s="4" customFormat="1" ht="32.25">
      <c r="A158" s="36" t="s">
        <v>556</v>
      </c>
      <c r="B158" s="26" t="s">
        <v>554</v>
      </c>
      <c r="C158" s="26"/>
      <c r="D158" s="24">
        <f>D159</f>
        <v>128.42</v>
      </c>
    </row>
    <row r="159" spans="1:4" s="4" customFormat="1" ht="32.25">
      <c r="A159" s="36" t="s">
        <v>556</v>
      </c>
      <c r="B159" s="26" t="s">
        <v>555</v>
      </c>
      <c r="C159" s="26"/>
      <c r="D159" s="24">
        <f>D160</f>
        <v>128.42</v>
      </c>
    </row>
    <row r="160" spans="1:4" s="4" customFormat="1" ht="14.25">
      <c r="A160" s="29" t="s">
        <v>27</v>
      </c>
      <c r="B160" s="21" t="s">
        <v>555</v>
      </c>
      <c r="C160" s="21" t="s">
        <v>28</v>
      </c>
      <c r="D160" s="25">
        <v>128.42</v>
      </c>
    </row>
    <row r="161" spans="1:4" s="4" customFormat="1" ht="32.25">
      <c r="A161" s="37" t="s">
        <v>562</v>
      </c>
      <c r="B161" s="44" t="s">
        <v>561</v>
      </c>
      <c r="C161" s="26"/>
      <c r="D161" s="24">
        <f>D166+D164</f>
        <v>7575.182339999999</v>
      </c>
    </row>
    <row r="162" spans="1:4" s="4" customFormat="1" ht="53.25" hidden="1">
      <c r="A162" s="37" t="s">
        <v>558</v>
      </c>
      <c r="B162" s="38" t="s">
        <v>557</v>
      </c>
      <c r="C162" s="26"/>
      <c r="D162" s="24">
        <f>D163</f>
        <v>0</v>
      </c>
    </row>
    <row r="163" spans="1:4" s="4" customFormat="1" ht="22.5" hidden="1">
      <c r="A163" s="2" t="s">
        <v>513</v>
      </c>
      <c r="B163" s="39" t="s">
        <v>557</v>
      </c>
      <c r="C163" s="21" t="s">
        <v>514</v>
      </c>
      <c r="D163" s="25"/>
    </row>
    <row r="164" spans="1:4" s="4" customFormat="1" ht="60">
      <c r="A164" s="59" t="s">
        <v>558</v>
      </c>
      <c r="B164" s="38" t="s">
        <v>557</v>
      </c>
      <c r="C164" s="26"/>
      <c r="D164" s="24">
        <f>D165</f>
        <v>0.48234</v>
      </c>
    </row>
    <row r="165" spans="1:4" s="4" customFormat="1" ht="14.25">
      <c r="A165" s="23" t="s">
        <v>27</v>
      </c>
      <c r="B165" s="39" t="s">
        <v>557</v>
      </c>
      <c r="C165" s="21" t="s">
        <v>28</v>
      </c>
      <c r="D165" s="25">
        <v>0.48234</v>
      </c>
    </row>
    <row r="166" spans="1:4" s="4" customFormat="1" ht="42.75">
      <c r="A166" s="16" t="s">
        <v>560</v>
      </c>
      <c r="B166" s="40" t="s">
        <v>559</v>
      </c>
      <c r="C166" s="41"/>
      <c r="D166" s="24">
        <f>D167</f>
        <v>7574.7</v>
      </c>
    </row>
    <row r="167" spans="1:4" s="4" customFormat="1" ht="22.5">
      <c r="A167" s="2" t="s">
        <v>513</v>
      </c>
      <c r="B167" s="42" t="s">
        <v>559</v>
      </c>
      <c r="C167" s="43" t="s">
        <v>514</v>
      </c>
      <c r="D167" s="25">
        <v>7574.7</v>
      </c>
    </row>
    <row r="168" spans="1:4" s="4" customFormat="1" ht="14.25">
      <c r="A168" s="16" t="s">
        <v>120</v>
      </c>
      <c r="B168" s="47" t="s">
        <v>121</v>
      </c>
      <c r="C168" s="47" t="s">
        <v>6</v>
      </c>
      <c r="D168" s="18">
        <f>D169</f>
        <v>14769.744000000002</v>
      </c>
    </row>
    <row r="169" spans="1:4" s="4" customFormat="1" ht="21.75">
      <c r="A169" s="16" t="s">
        <v>122</v>
      </c>
      <c r="B169" s="47" t="s">
        <v>123</v>
      </c>
      <c r="C169" s="47" t="s">
        <v>6</v>
      </c>
      <c r="D169" s="18">
        <f>D177+D180+D170+D173+D175</f>
        <v>14769.744000000002</v>
      </c>
    </row>
    <row r="170" spans="1:4" s="4" customFormat="1" ht="32.25">
      <c r="A170" s="37" t="s">
        <v>642</v>
      </c>
      <c r="B170" s="71" t="s">
        <v>669</v>
      </c>
      <c r="C170" s="26"/>
      <c r="D170" s="24">
        <f>D172+D171</f>
        <v>4671.1</v>
      </c>
    </row>
    <row r="171" spans="1:4" s="4" customFormat="1" ht="14.25">
      <c r="A171" s="23" t="s">
        <v>54</v>
      </c>
      <c r="B171" s="72" t="s">
        <v>669</v>
      </c>
      <c r="C171" s="21" t="s">
        <v>55</v>
      </c>
      <c r="D171" s="25">
        <v>137.8</v>
      </c>
    </row>
    <row r="172" spans="1:4" s="4" customFormat="1" ht="14.25">
      <c r="A172" s="74" t="s">
        <v>27</v>
      </c>
      <c r="B172" s="75" t="s">
        <v>669</v>
      </c>
      <c r="C172" s="21" t="s">
        <v>28</v>
      </c>
      <c r="D172" s="25">
        <v>4533.3</v>
      </c>
    </row>
    <row r="173" spans="1:4" s="4" customFormat="1" ht="32.25">
      <c r="A173" s="76" t="s">
        <v>642</v>
      </c>
      <c r="B173" s="40" t="s">
        <v>670</v>
      </c>
      <c r="C173" s="41"/>
      <c r="D173" s="24">
        <f>D174</f>
        <v>5401.5</v>
      </c>
    </row>
    <row r="174" spans="1:4" s="4" customFormat="1" ht="14.25">
      <c r="A174" s="77" t="s">
        <v>27</v>
      </c>
      <c r="B174" s="75" t="s">
        <v>670</v>
      </c>
      <c r="C174" s="21" t="s">
        <v>28</v>
      </c>
      <c r="D174" s="80">
        <f>7202-1800.5</f>
        <v>5401.5</v>
      </c>
    </row>
    <row r="175" spans="1:4" s="4" customFormat="1" ht="32.25">
      <c r="A175" s="76" t="s">
        <v>671</v>
      </c>
      <c r="B175" s="79" t="s">
        <v>672</v>
      </c>
      <c r="C175" s="26"/>
      <c r="D175" s="24">
        <f>D176</f>
        <v>23.213099999999997</v>
      </c>
    </row>
    <row r="176" spans="1:4" s="4" customFormat="1" ht="14.25">
      <c r="A176" s="77" t="s">
        <v>27</v>
      </c>
      <c r="B176" s="78" t="s">
        <v>672</v>
      </c>
      <c r="C176" s="21" t="s">
        <v>28</v>
      </c>
      <c r="D176" s="25">
        <v>23.213099999999997</v>
      </c>
    </row>
    <row r="177" spans="1:4" s="4" customFormat="1" ht="21.75">
      <c r="A177" s="45" t="s">
        <v>565</v>
      </c>
      <c r="B177" s="73" t="s">
        <v>563</v>
      </c>
      <c r="C177" s="26"/>
      <c r="D177" s="24">
        <f>D178+D179</f>
        <v>4550.5</v>
      </c>
    </row>
    <row r="178" spans="1:4" s="4" customFormat="1" ht="15.75" customHeight="1">
      <c r="A178" s="46" t="s">
        <v>566</v>
      </c>
      <c r="B178" s="21" t="s">
        <v>563</v>
      </c>
      <c r="C178" s="21" t="s">
        <v>183</v>
      </c>
      <c r="D178" s="25">
        <v>67.4</v>
      </c>
    </row>
    <row r="179" spans="1:4" s="4" customFormat="1" ht="14.25">
      <c r="A179" s="46" t="s">
        <v>27</v>
      </c>
      <c r="B179" s="21" t="s">
        <v>563</v>
      </c>
      <c r="C179" s="21" t="s">
        <v>28</v>
      </c>
      <c r="D179" s="25">
        <v>4483.1</v>
      </c>
    </row>
    <row r="180" spans="1:4" s="4" customFormat="1" ht="22.5">
      <c r="A180" s="46" t="s">
        <v>567</v>
      </c>
      <c r="B180" s="26" t="s">
        <v>564</v>
      </c>
      <c r="C180" s="26" t="s">
        <v>6</v>
      </c>
      <c r="D180" s="24">
        <f>D181+D182</f>
        <v>123.4309</v>
      </c>
    </row>
    <row r="181" spans="1:4" s="4" customFormat="1" ht="14.25">
      <c r="A181" s="46" t="s">
        <v>54</v>
      </c>
      <c r="B181" s="21" t="s">
        <v>564</v>
      </c>
      <c r="C181" s="21" t="s">
        <v>55</v>
      </c>
      <c r="D181" s="25">
        <v>2.1</v>
      </c>
    </row>
    <row r="182" spans="1:4" s="4" customFormat="1" ht="14.25">
      <c r="A182" s="46" t="s">
        <v>27</v>
      </c>
      <c r="B182" s="21" t="s">
        <v>564</v>
      </c>
      <c r="C182" s="21" t="s">
        <v>28</v>
      </c>
      <c r="D182" s="25">
        <v>121.3309</v>
      </c>
    </row>
    <row r="183" spans="1:4" s="4" customFormat="1" ht="32.25">
      <c r="A183" s="16" t="s">
        <v>124</v>
      </c>
      <c r="B183" s="47" t="s">
        <v>125</v>
      </c>
      <c r="C183" s="47" t="s">
        <v>6</v>
      </c>
      <c r="D183" s="18">
        <f>D184+D194</f>
        <v>8156.29005</v>
      </c>
    </row>
    <row r="184" spans="1:4" s="4" customFormat="1" ht="21.75">
      <c r="A184" s="16" t="s">
        <v>126</v>
      </c>
      <c r="B184" s="47" t="s">
        <v>127</v>
      </c>
      <c r="C184" s="47" t="s">
        <v>6</v>
      </c>
      <c r="D184" s="18">
        <f>D185+D189</f>
        <v>5490.96105</v>
      </c>
    </row>
    <row r="185" spans="1:4" s="4" customFormat="1" ht="21.75">
      <c r="A185" s="16" t="s">
        <v>128</v>
      </c>
      <c r="B185" s="47" t="s">
        <v>129</v>
      </c>
      <c r="C185" s="47" t="s">
        <v>6</v>
      </c>
      <c r="D185" s="18">
        <f>D186</f>
        <v>3285</v>
      </c>
    </row>
    <row r="186" spans="1:4" s="4" customFormat="1" ht="14.25">
      <c r="A186" s="16" t="s">
        <v>130</v>
      </c>
      <c r="B186" s="47" t="s">
        <v>131</v>
      </c>
      <c r="C186" s="47" t="s">
        <v>6</v>
      </c>
      <c r="D186" s="18">
        <f>D187+D188</f>
        <v>3285</v>
      </c>
    </row>
    <row r="187" spans="1:4" s="4" customFormat="1" ht="14.25" hidden="1">
      <c r="A187" s="2" t="s">
        <v>54</v>
      </c>
      <c r="B187" s="34" t="s">
        <v>131</v>
      </c>
      <c r="C187" s="34" t="s">
        <v>55</v>
      </c>
      <c r="D187" s="19"/>
    </row>
    <row r="188" spans="1:4" s="4" customFormat="1" ht="14.25">
      <c r="A188" s="2" t="s">
        <v>27</v>
      </c>
      <c r="B188" s="34" t="s">
        <v>131</v>
      </c>
      <c r="C188" s="34" t="s">
        <v>28</v>
      </c>
      <c r="D188" s="19">
        <v>3285</v>
      </c>
    </row>
    <row r="189" spans="1:4" s="4" customFormat="1" ht="14.25">
      <c r="A189" s="16" t="s">
        <v>132</v>
      </c>
      <c r="B189" s="47" t="s">
        <v>133</v>
      </c>
      <c r="C189" s="47" t="s">
        <v>6</v>
      </c>
      <c r="D189" s="18">
        <f>D190</f>
        <v>2205.96105</v>
      </c>
    </row>
    <row r="190" spans="1:4" s="4" customFormat="1" ht="14.25">
      <c r="A190" s="16" t="s">
        <v>130</v>
      </c>
      <c r="B190" s="47" t="s">
        <v>134</v>
      </c>
      <c r="C190" s="47" t="s">
        <v>6</v>
      </c>
      <c r="D190" s="18">
        <f>D191+D192+D193</f>
        <v>2205.96105</v>
      </c>
    </row>
    <row r="191" spans="1:4" s="4" customFormat="1" ht="14.25">
      <c r="A191" s="2" t="s">
        <v>58</v>
      </c>
      <c r="B191" s="34" t="s">
        <v>134</v>
      </c>
      <c r="C191" s="34" t="s">
        <v>59</v>
      </c>
      <c r="D191" s="19">
        <v>1223.3</v>
      </c>
    </row>
    <row r="192" spans="1:4" s="4" customFormat="1" ht="22.5">
      <c r="A192" s="2" t="s">
        <v>60</v>
      </c>
      <c r="B192" s="34" t="s">
        <v>134</v>
      </c>
      <c r="C192" s="34" t="s">
        <v>61</v>
      </c>
      <c r="D192" s="19">
        <v>357.9655</v>
      </c>
    </row>
    <row r="193" spans="1:4" s="4" customFormat="1" ht="33.75">
      <c r="A193" s="2" t="s">
        <v>23</v>
      </c>
      <c r="B193" s="34" t="s">
        <v>134</v>
      </c>
      <c r="C193" s="34" t="s">
        <v>24</v>
      </c>
      <c r="D193" s="19">
        <v>624.69555</v>
      </c>
    </row>
    <row r="194" spans="1:4" s="4" customFormat="1" ht="24.75" customHeight="1">
      <c r="A194" s="16" t="s">
        <v>572</v>
      </c>
      <c r="B194" s="26" t="s">
        <v>568</v>
      </c>
      <c r="C194" s="26" t="s">
        <v>6</v>
      </c>
      <c r="D194" s="24">
        <f>D195</f>
        <v>2665.329</v>
      </c>
    </row>
    <row r="195" spans="1:4" s="4" customFormat="1" ht="14.25">
      <c r="A195" s="16" t="s">
        <v>573</v>
      </c>
      <c r="B195" s="26" t="s">
        <v>569</v>
      </c>
      <c r="C195" s="26" t="s">
        <v>6</v>
      </c>
      <c r="D195" s="24">
        <f>D198+D203+D196</f>
        <v>2665.329</v>
      </c>
    </row>
    <row r="196" spans="1:4" s="4" customFormat="1" ht="14.25">
      <c r="A196" s="16" t="s">
        <v>673</v>
      </c>
      <c r="B196" s="26" t="s">
        <v>674</v>
      </c>
      <c r="C196" s="26"/>
      <c r="D196" s="24">
        <f>D197</f>
        <v>9.36</v>
      </c>
    </row>
    <row r="197" spans="1:4" s="4" customFormat="1" ht="22.5">
      <c r="A197" s="2" t="s">
        <v>575</v>
      </c>
      <c r="B197" s="21" t="s">
        <v>674</v>
      </c>
      <c r="C197" s="21" t="s">
        <v>55</v>
      </c>
      <c r="D197" s="25">
        <v>9.36</v>
      </c>
    </row>
    <row r="198" spans="1:4" s="4" customFormat="1" ht="21.75">
      <c r="A198" s="16" t="s">
        <v>574</v>
      </c>
      <c r="B198" s="26" t="s">
        <v>570</v>
      </c>
      <c r="C198" s="26"/>
      <c r="D198" s="30">
        <f>D201+D202+D199+D200</f>
        <v>2633.289</v>
      </c>
    </row>
    <row r="199" spans="1:4" s="4" customFormat="1" ht="14.25">
      <c r="A199" s="2" t="s">
        <v>58</v>
      </c>
      <c r="B199" s="21" t="s">
        <v>570</v>
      </c>
      <c r="C199" s="21" t="s">
        <v>59</v>
      </c>
      <c r="D199" s="31">
        <v>288.38233</v>
      </c>
    </row>
    <row r="200" spans="1:4" s="4" customFormat="1" ht="22.5">
      <c r="A200" s="2" t="s">
        <v>60</v>
      </c>
      <c r="B200" s="21" t="s">
        <v>570</v>
      </c>
      <c r="C200" s="21" t="s">
        <v>61</v>
      </c>
      <c r="D200" s="31">
        <v>87.08667</v>
      </c>
    </row>
    <row r="201" spans="1:4" s="4" customFormat="1" ht="22.5">
      <c r="A201" s="2" t="s">
        <v>575</v>
      </c>
      <c r="B201" s="21" t="s">
        <v>570</v>
      </c>
      <c r="C201" s="21" t="s">
        <v>55</v>
      </c>
      <c r="D201" s="31">
        <v>389.9</v>
      </c>
    </row>
    <row r="202" spans="1:4" s="4" customFormat="1" ht="14.25">
      <c r="A202" s="2" t="s">
        <v>27</v>
      </c>
      <c r="B202" s="21" t="s">
        <v>570</v>
      </c>
      <c r="C202" s="21" t="s">
        <v>28</v>
      </c>
      <c r="D202" s="31">
        <v>1867.92</v>
      </c>
    </row>
    <row r="203" spans="1:4" s="4" customFormat="1" ht="21.75">
      <c r="A203" s="16" t="s">
        <v>576</v>
      </c>
      <c r="B203" s="26" t="s">
        <v>571</v>
      </c>
      <c r="C203" s="26"/>
      <c r="D203" s="30">
        <f>D204</f>
        <v>22.68</v>
      </c>
    </row>
    <row r="204" spans="1:4" s="4" customFormat="1" ht="22.5">
      <c r="A204" s="2" t="s">
        <v>575</v>
      </c>
      <c r="B204" s="21" t="s">
        <v>571</v>
      </c>
      <c r="C204" s="48" t="s">
        <v>55</v>
      </c>
      <c r="D204" s="31">
        <v>22.68</v>
      </c>
    </row>
    <row r="205" spans="1:4" s="4" customFormat="1" ht="21.75">
      <c r="A205" s="16" t="s">
        <v>135</v>
      </c>
      <c r="B205" s="47" t="s">
        <v>136</v>
      </c>
      <c r="C205" s="47" t="s">
        <v>6</v>
      </c>
      <c r="D205" s="18">
        <f>D206+D219+D233+D241+D252</f>
        <v>72706.53503</v>
      </c>
    </row>
    <row r="206" spans="1:4" s="4" customFormat="1" ht="14.25">
      <c r="A206" s="16" t="s">
        <v>137</v>
      </c>
      <c r="B206" s="47" t="s">
        <v>138</v>
      </c>
      <c r="C206" s="47" t="s">
        <v>6</v>
      </c>
      <c r="D206" s="18">
        <f>D207+D212+D217</f>
        <v>20198.85558</v>
      </c>
    </row>
    <row r="207" spans="1:4" s="4" customFormat="1" ht="21.75">
      <c r="A207" s="16" t="s">
        <v>139</v>
      </c>
      <c r="B207" s="47" t="s">
        <v>140</v>
      </c>
      <c r="C207" s="47" t="s">
        <v>6</v>
      </c>
      <c r="D207" s="18">
        <f>D208+D210</f>
        <v>19798.09237</v>
      </c>
    </row>
    <row r="208" spans="1:4" s="4" customFormat="1" ht="14.25">
      <c r="A208" s="16" t="s">
        <v>29</v>
      </c>
      <c r="B208" s="47" t="s">
        <v>141</v>
      </c>
      <c r="C208" s="47" t="s">
        <v>6</v>
      </c>
      <c r="D208" s="18">
        <f>D209</f>
        <v>17117.29079</v>
      </c>
    </row>
    <row r="209" spans="1:4" s="4" customFormat="1" ht="33.75">
      <c r="A209" s="2" t="s">
        <v>23</v>
      </c>
      <c r="B209" s="34" t="s">
        <v>141</v>
      </c>
      <c r="C209" s="34" t="s">
        <v>24</v>
      </c>
      <c r="D209" s="19">
        <v>17117.29079</v>
      </c>
    </row>
    <row r="210" spans="1:4" s="4" customFormat="1" ht="72">
      <c r="A210" s="59" t="s">
        <v>636</v>
      </c>
      <c r="B210" s="47" t="s">
        <v>643</v>
      </c>
      <c r="C210" s="47"/>
      <c r="D210" s="18">
        <f>D211</f>
        <v>2680.8015800000003</v>
      </c>
    </row>
    <row r="211" spans="1:4" s="4" customFormat="1" ht="14.25">
      <c r="A211" s="2" t="s">
        <v>27</v>
      </c>
      <c r="B211" s="34" t="s">
        <v>643</v>
      </c>
      <c r="C211" s="34" t="s">
        <v>28</v>
      </c>
      <c r="D211" s="19">
        <v>2680.8015800000003</v>
      </c>
    </row>
    <row r="212" spans="1:4" s="4" customFormat="1" ht="36">
      <c r="A212" s="22" t="s">
        <v>644</v>
      </c>
      <c r="B212" s="26" t="s">
        <v>646</v>
      </c>
      <c r="C212" s="26"/>
      <c r="D212" s="24">
        <f>D213+D215</f>
        <v>168.56321</v>
      </c>
    </row>
    <row r="213" spans="1:4" s="4" customFormat="1" ht="24">
      <c r="A213" s="59" t="s">
        <v>645</v>
      </c>
      <c r="B213" s="26" t="s">
        <v>647</v>
      </c>
      <c r="C213" s="26"/>
      <c r="D213" s="24">
        <f>D214</f>
        <v>166.87758</v>
      </c>
    </row>
    <row r="214" spans="1:4" s="4" customFormat="1" ht="14.25">
      <c r="A214" s="2" t="s">
        <v>27</v>
      </c>
      <c r="B214" s="21" t="s">
        <v>647</v>
      </c>
      <c r="C214" s="21" t="s">
        <v>28</v>
      </c>
      <c r="D214" s="25">
        <v>166.87758</v>
      </c>
    </row>
    <row r="215" spans="1:4" s="4" customFormat="1" ht="14.25">
      <c r="A215" s="16" t="s">
        <v>675</v>
      </c>
      <c r="B215" s="26" t="s">
        <v>676</v>
      </c>
      <c r="C215" s="26"/>
      <c r="D215" s="24">
        <v>1.6856300000000002</v>
      </c>
    </row>
    <row r="216" spans="1:4" s="4" customFormat="1" ht="14.25">
      <c r="A216" s="2" t="s">
        <v>27</v>
      </c>
      <c r="B216" s="21" t="s">
        <v>676</v>
      </c>
      <c r="C216" s="21" t="s">
        <v>28</v>
      </c>
      <c r="D216" s="25">
        <v>1.6856300000000002</v>
      </c>
    </row>
    <row r="217" spans="1:4" s="4" customFormat="1" ht="21.75">
      <c r="A217" s="16" t="s">
        <v>579</v>
      </c>
      <c r="B217" s="26" t="s">
        <v>577</v>
      </c>
      <c r="C217" s="26"/>
      <c r="D217" s="24">
        <f>D218</f>
        <v>232.2</v>
      </c>
    </row>
    <row r="218" spans="1:4" s="4" customFormat="1" ht="14.25">
      <c r="A218" s="2" t="s">
        <v>27</v>
      </c>
      <c r="B218" s="21" t="s">
        <v>578</v>
      </c>
      <c r="C218" s="21" t="s">
        <v>28</v>
      </c>
      <c r="D218" s="25">
        <v>232.2</v>
      </c>
    </row>
    <row r="219" spans="1:4" s="4" customFormat="1" ht="21.75">
      <c r="A219" s="16" t="s">
        <v>142</v>
      </c>
      <c r="B219" s="47" t="s">
        <v>143</v>
      </c>
      <c r="C219" s="47" t="s">
        <v>6</v>
      </c>
      <c r="D219" s="18">
        <f>D220+D225+D230</f>
        <v>46291.60354</v>
      </c>
    </row>
    <row r="220" spans="1:4" s="4" customFormat="1" ht="21.75">
      <c r="A220" s="16" t="s">
        <v>144</v>
      </c>
      <c r="B220" s="47" t="s">
        <v>145</v>
      </c>
      <c r="C220" s="47" t="s">
        <v>6</v>
      </c>
      <c r="D220" s="18">
        <f>D221+D223</f>
        <v>42894.90354</v>
      </c>
    </row>
    <row r="221" spans="1:4" s="4" customFormat="1" ht="14.25">
      <c r="A221" s="16" t="s">
        <v>29</v>
      </c>
      <c r="B221" s="47" t="s">
        <v>146</v>
      </c>
      <c r="C221" s="47" t="s">
        <v>6</v>
      </c>
      <c r="D221" s="18">
        <f>D222</f>
        <v>35761.10637</v>
      </c>
    </row>
    <row r="222" spans="1:4" s="4" customFormat="1" ht="33.75">
      <c r="A222" s="2" t="s">
        <v>23</v>
      </c>
      <c r="B222" s="34" t="s">
        <v>146</v>
      </c>
      <c r="C222" s="34" t="s">
        <v>24</v>
      </c>
      <c r="D222" s="19">
        <f>38761.10637-3000</f>
        <v>35761.10637</v>
      </c>
    </row>
    <row r="223" spans="1:4" s="4" customFormat="1" ht="72">
      <c r="A223" s="59" t="s">
        <v>636</v>
      </c>
      <c r="B223" s="47" t="s">
        <v>648</v>
      </c>
      <c r="C223" s="47"/>
      <c r="D223" s="18">
        <f>D224</f>
        <v>7133.79717</v>
      </c>
    </row>
    <row r="224" spans="1:4" s="4" customFormat="1" ht="14.25">
      <c r="A224" s="2" t="s">
        <v>27</v>
      </c>
      <c r="B224" s="34" t="s">
        <v>648</v>
      </c>
      <c r="C224" s="34" t="s">
        <v>28</v>
      </c>
      <c r="D224" s="19">
        <v>7133.79717</v>
      </c>
    </row>
    <row r="225" spans="1:4" s="4" customFormat="1" ht="21.75">
      <c r="A225" s="16" t="s">
        <v>147</v>
      </c>
      <c r="B225" s="47" t="s">
        <v>148</v>
      </c>
      <c r="C225" s="47" t="s">
        <v>6</v>
      </c>
      <c r="D225" s="18">
        <f>D226+D228</f>
        <v>1578.4999999999998</v>
      </c>
    </row>
    <row r="226" spans="1:4" s="4" customFormat="1" ht="14.25">
      <c r="A226" s="16" t="s">
        <v>29</v>
      </c>
      <c r="B226" s="47" t="s">
        <v>149</v>
      </c>
      <c r="C226" s="47" t="s">
        <v>6</v>
      </c>
      <c r="D226" s="18">
        <f>D227</f>
        <v>1353.9946599999998</v>
      </c>
    </row>
    <row r="227" spans="1:4" s="4" customFormat="1" ht="33.75">
      <c r="A227" s="2" t="s">
        <v>23</v>
      </c>
      <c r="B227" s="34" t="s">
        <v>149</v>
      </c>
      <c r="C227" s="34" t="s">
        <v>24</v>
      </c>
      <c r="D227" s="19">
        <v>1353.9946599999998</v>
      </c>
    </row>
    <row r="228" spans="1:4" s="4" customFormat="1" ht="72">
      <c r="A228" s="59" t="s">
        <v>636</v>
      </c>
      <c r="B228" s="47" t="s">
        <v>649</v>
      </c>
      <c r="C228" s="47"/>
      <c r="D228" s="18">
        <f>D229</f>
        <v>224.50534</v>
      </c>
    </row>
    <row r="229" spans="1:4" s="4" customFormat="1" ht="14.25">
      <c r="A229" s="2" t="s">
        <v>27</v>
      </c>
      <c r="B229" s="34" t="s">
        <v>649</v>
      </c>
      <c r="C229" s="34" t="s">
        <v>28</v>
      </c>
      <c r="D229" s="19">
        <v>224.50534</v>
      </c>
    </row>
    <row r="230" spans="1:4" s="4" customFormat="1" ht="42.75">
      <c r="A230" s="16" t="s">
        <v>582</v>
      </c>
      <c r="B230" s="26" t="s">
        <v>580</v>
      </c>
      <c r="C230" s="26"/>
      <c r="D230" s="30">
        <f>D231</f>
        <v>1818.2</v>
      </c>
    </row>
    <row r="231" spans="1:4" s="4" customFormat="1" ht="21.75">
      <c r="A231" s="16" t="s">
        <v>583</v>
      </c>
      <c r="B231" s="26" t="s">
        <v>581</v>
      </c>
      <c r="C231" s="26"/>
      <c r="D231" s="30">
        <f>D232</f>
        <v>1818.2</v>
      </c>
    </row>
    <row r="232" spans="1:4" s="4" customFormat="1" ht="14.25">
      <c r="A232" s="2" t="s">
        <v>27</v>
      </c>
      <c r="B232" s="21" t="s">
        <v>581</v>
      </c>
      <c r="C232" s="21" t="s">
        <v>28</v>
      </c>
      <c r="D232" s="31">
        <v>1818.2</v>
      </c>
    </row>
    <row r="233" spans="1:4" s="4" customFormat="1" ht="14.25">
      <c r="A233" s="16" t="s">
        <v>150</v>
      </c>
      <c r="B233" s="47" t="s">
        <v>151</v>
      </c>
      <c r="C233" s="47" t="s">
        <v>6</v>
      </c>
      <c r="D233" s="18">
        <f>D234</f>
        <v>1446.8671100000001</v>
      </c>
    </row>
    <row r="234" spans="1:4" s="4" customFormat="1" ht="14.25">
      <c r="A234" s="16" t="s">
        <v>152</v>
      </c>
      <c r="B234" s="47" t="s">
        <v>153</v>
      </c>
      <c r="C234" s="47" t="s">
        <v>6</v>
      </c>
      <c r="D234" s="18">
        <f>D235+D237+D239</f>
        <v>1446.8671100000001</v>
      </c>
    </row>
    <row r="235" spans="1:4" s="4" customFormat="1" ht="21.75">
      <c r="A235" s="16" t="s">
        <v>154</v>
      </c>
      <c r="B235" s="47" t="s">
        <v>155</v>
      </c>
      <c r="C235" s="47" t="s">
        <v>6</v>
      </c>
      <c r="D235" s="18">
        <f>D236</f>
        <v>12</v>
      </c>
    </row>
    <row r="236" spans="1:4" s="4" customFormat="1" ht="14.25">
      <c r="A236" s="2" t="s">
        <v>27</v>
      </c>
      <c r="B236" s="34" t="s">
        <v>155</v>
      </c>
      <c r="C236" s="34" t="s">
        <v>28</v>
      </c>
      <c r="D236" s="19">
        <v>12</v>
      </c>
    </row>
    <row r="237" spans="1:4" s="4" customFormat="1" ht="14.25">
      <c r="A237" s="16" t="s">
        <v>29</v>
      </c>
      <c r="B237" s="47" t="s">
        <v>156</v>
      </c>
      <c r="C237" s="47" t="s">
        <v>6</v>
      </c>
      <c r="D237" s="18">
        <f>D238</f>
        <v>1272.63604</v>
      </c>
    </row>
    <row r="238" spans="1:4" s="4" customFormat="1" ht="33.75">
      <c r="A238" s="2" t="s">
        <v>62</v>
      </c>
      <c r="B238" s="34" t="s">
        <v>156</v>
      </c>
      <c r="C238" s="34" t="s">
        <v>63</v>
      </c>
      <c r="D238" s="19">
        <v>1272.63604</v>
      </c>
    </row>
    <row r="239" spans="1:4" s="4" customFormat="1" ht="72">
      <c r="A239" s="59" t="s">
        <v>636</v>
      </c>
      <c r="B239" s="47" t="s">
        <v>650</v>
      </c>
      <c r="C239" s="47"/>
      <c r="D239" s="18">
        <f>D240</f>
        <v>162.23107000000002</v>
      </c>
    </row>
    <row r="240" spans="1:4" s="4" customFormat="1" ht="14.25">
      <c r="A240" s="2" t="s">
        <v>94</v>
      </c>
      <c r="B240" s="34" t="s">
        <v>650</v>
      </c>
      <c r="C240" s="34" t="s">
        <v>95</v>
      </c>
      <c r="D240" s="19">
        <v>162.23107000000002</v>
      </c>
    </row>
    <row r="241" spans="1:4" s="4" customFormat="1" ht="21.75">
      <c r="A241" s="16" t="s">
        <v>157</v>
      </c>
      <c r="B241" s="47" t="s">
        <v>158</v>
      </c>
      <c r="C241" s="47" t="s">
        <v>6</v>
      </c>
      <c r="D241" s="18">
        <f>D242+D247</f>
        <v>4669.2088</v>
      </c>
    </row>
    <row r="242" spans="1:4" s="4" customFormat="1" ht="32.25">
      <c r="A242" s="16" t="s">
        <v>159</v>
      </c>
      <c r="B242" s="47" t="s">
        <v>160</v>
      </c>
      <c r="C242" s="47" t="s">
        <v>6</v>
      </c>
      <c r="D242" s="18">
        <f>D243+D245</f>
        <v>4538.9088</v>
      </c>
    </row>
    <row r="243" spans="1:4" s="4" customFormat="1" ht="14.25">
      <c r="A243" s="16" t="s">
        <v>29</v>
      </c>
      <c r="B243" s="47" t="s">
        <v>161</v>
      </c>
      <c r="C243" s="47" t="s">
        <v>6</v>
      </c>
      <c r="D243" s="18">
        <f>D244</f>
        <v>3729.86251</v>
      </c>
    </row>
    <row r="244" spans="1:4" s="4" customFormat="1" ht="33.75">
      <c r="A244" s="2" t="s">
        <v>23</v>
      </c>
      <c r="B244" s="34" t="s">
        <v>161</v>
      </c>
      <c r="C244" s="34" t="s">
        <v>24</v>
      </c>
      <c r="D244" s="19">
        <f>3929.86251-200</f>
        <v>3729.86251</v>
      </c>
    </row>
    <row r="245" spans="1:4" s="4" customFormat="1" ht="72">
      <c r="A245" s="59" t="s">
        <v>636</v>
      </c>
      <c r="B245" s="47" t="s">
        <v>651</v>
      </c>
      <c r="C245" s="47"/>
      <c r="D245" s="18">
        <f>D246</f>
        <v>809.04629</v>
      </c>
    </row>
    <row r="246" spans="1:4" s="4" customFormat="1" ht="14.25">
      <c r="A246" s="2" t="s">
        <v>27</v>
      </c>
      <c r="B246" s="34" t="s">
        <v>651</v>
      </c>
      <c r="C246" s="34" t="s">
        <v>28</v>
      </c>
      <c r="D246" s="19">
        <v>809.04629</v>
      </c>
    </row>
    <row r="247" spans="1:4" s="4" customFormat="1" ht="32.25">
      <c r="A247" s="16" t="s">
        <v>162</v>
      </c>
      <c r="B247" s="47" t="s">
        <v>163</v>
      </c>
      <c r="C247" s="47" t="s">
        <v>6</v>
      </c>
      <c r="D247" s="18">
        <f>D248+D250</f>
        <v>130.3</v>
      </c>
    </row>
    <row r="248" spans="1:4" s="4" customFormat="1" ht="32.25">
      <c r="A248" s="16" t="s">
        <v>162</v>
      </c>
      <c r="B248" s="26" t="s">
        <v>584</v>
      </c>
      <c r="C248" s="26"/>
      <c r="D248" s="24">
        <f>D249</f>
        <v>82.8</v>
      </c>
    </row>
    <row r="249" spans="1:4" s="4" customFormat="1" ht="14.25">
      <c r="A249" s="16" t="s">
        <v>54</v>
      </c>
      <c r="B249" s="21" t="s">
        <v>584</v>
      </c>
      <c r="C249" s="21" t="s">
        <v>55</v>
      </c>
      <c r="D249" s="25">
        <v>82.8</v>
      </c>
    </row>
    <row r="250" spans="1:4" s="4" customFormat="1" ht="21.75">
      <c r="A250" s="16" t="s">
        <v>164</v>
      </c>
      <c r="B250" s="47" t="s">
        <v>165</v>
      </c>
      <c r="C250" s="47" t="s">
        <v>6</v>
      </c>
      <c r="D250" s="18">
        <f>D251</f>
        <v>47.5</v>
      </c>
    </row>
    <row r="251" spans="1:4" s="4" customFormat="1" ht="33.75">
      <c r="A251" s="2" t="s">
        <v>23</v>
      </c>
      <c r="B251" s="34" t="s">
        <v>165</v>
      </c>
      <c r="C251" s="34" t="s">
        <v>24</v>
      </c>
      <c r="D251" s="19">
        <v>47.5</v>
      </c>
    </row>
    <row r="252" spans="1:4" s="4" customFormat="1" ht="21.75">
      <c r="A252" s="16" t="s">
        <v>166</v>
      </c>
      <c r="B252" s="47" t="s">
        <v>167</v>
      </c>
      <c r="C252" s="47" t="s">
        <v>6</v>
      </c>
      <c r="D252" s="18">
        <f>D253</f>
        <v>100</v>
      </c>
    </row>
    <row r="253" spans="1:4" s="4" customFormat="1" ht="21.75">
      <c r="A253" s="16" t="s">
        <v>168</v>
      </c>
      <c r="B253" s="47" t="s">
        <v>169</v>
      </c>
      <c r="C253" s="47" t="s">
        <v>6</v>
      </c>
      <c r="D253" s="18">
        <f>D254</f>
        <v>100</v>
      </c>
    </row>
    <row r="254" spans="1:4" s="4" customFormat="1" ht="14.25">
      <c r="A254" s="16" t="s">
        <v>170</v>
      </c>
      <c r="B254" s="47" t="s">
        <v>171</v>
      </c>
      <c r="C254" s="47" t="s">
        <v>6</v>
      </c>
      <c r="D254" s="18">
        <f>D255</f>
        <v>100</v>
      </c>
    </row>
    <row r="255" spans="1:4" s="4" customFormat="1" ht="14.25">
      <c r="A255" s="2" t="s">
        <v>27</v>
      </c>
      <c r="B255" s="34" t="s">
        <v>171</v>
      </c>
      <c r="C255" s="34" t="s">
        <v>28</v>
      </c>
      <c r="D255" s="19">
        <v>100</v>
      </c>
    </row>
    <row r="256" spans="1:4" s="4" customFormat="1" ht="21.75">
      <c r="A256" s="16" t="s">
        <v>172</v>
      </c>
      <c r="B256" s="47" t="s">
        <v>173</v>
      </c>
      <c r="C256" s="47" t="s">
        <v>6</v>
      </c>
      <c r="D256" s="18">
        <f>D257+D289+D320</f>
        <v>40267.77928</v>
      </c>
    </row>
    <row r="257" spans="1:4" s="4" customFormat="1" ht="14.25">
      <c r="A257" s="16" t="s">
        <v>174</v>
      </c>
      <c r="B257" s="47" t="s">
        <v>175</v>
      </c>
      <c r="C257" s="47" t="s">
        <v>6</v>
      </c>
      <c r="D257" s="18">
        <f>D258+D266+D271+D274+D282</f>
        <v>29967.4</v>
      </c>
    </row>
    <row r="258" spans="1:4" s="4" customFormat="1" ht="32.25">
      <c r="A258" s="16" t="s">
        <v>176</v>
      </c>
      <c r="B258" s="47" t="s">
        <v>177</v>
      </c>
      <c r="C258" s="47" t="s">
        <v>6</v>
      </c>
      <c r="D258" s="18">
        <f>D259+D262+D264</f>
        <v>16566.7</v>
      </c>
    </row>
    <row r="259" spans="1:4" s="4" customFormat="1" ht="21.75">
      <c r="A259" s="16" t="s">
        <v>178</v>
      </c>
      <c r="B259" s="47" t="s">
        <v>179</v>
      </c>
      <c r="C259" s="47" t="s">
        <v>6</v>
      </c>
      <c r="D259" s="18">
        <f>D260+D261</f>
        <v>6093.8</v>
      </c>
    </row>
    <row r="260" spans="1:4" s="4" customFormat="1" ht="22.5">
      <c r="A260" s="2" t="s">
        <v>180</v>
      </c>
      <c r="B260" s="34" t="s">
        <v>179</v>
      </c>
      <c r="C260" s="34" t="s">
        <v>181</v>
      </c>
      <c r="D260" s="19">
        <v>3482.3</v>
      </c>
    </row>
    <row r="261" spans="1:4" s="4" customFormat="1" ht="22.5">
      <c r="A261" s="2" t="s">
        <v>182</v>
      </c>
      <c r="B261" s="34" t="s">
        <v>179</v>
      </c>
      <c r="C261" s="34" t="s">
        <v>183</v>
      </c>
      <c r="D261" s="19">
        <v>2611.5</v>
      </c>
    </row>
    <row r="262" spans="1:4" s="4" customFormat="1" ht="21.75">
      <c r="A262" s="16" t="s">
        <v>184</v>
      </c>
      <c r="B262" s="47" t="s">
        <v>185</v>
      </c>
      <c r="C262" s="47" t="s">
        <v>6</v>
      </c>
      <c r="D262" s="18">
        <f>D263</f>
        <v>240</v>
      </c>
    </row>
    <row r="263" spans="1:4" s="4" customFormat="1" ht="22.5">
      <c r="A263" s="2" t="s">
        <v>180</v>
      </c>
      <c r="B263" s="34" t="s">
        <v>185</v>
      </c>
      <c r="C263" s="34" t="s">
        <v>181</v>
      </c>
      <c r="D263" s="19">
        <v>240</v>
      </c>
    </row>
    <row r="264" spans="1:4" s="4" customFormat="1" ht="21.75">
      <c r="A264" s="16" t="s">
        <v>188</v>
      </c>
      <c r="B264" s="47" t="s">
        <v>539</v>
      </c>
      <c r="C264" s="47" t="s">
        <v>6</v>
      </c>
      <c r="D264" s="18">
        <f>D265</f>
        <v>10232.9</v>
      </c>
    </row>
    <row r="265" spans="1:4" s="4" customFormat="1" ht="22.5">
      <c r="A265" s="2" t="s">
        <v>180</v>
      </c>
      <c r="B265" s="34" t="s">
        <v>539</v>
      </c>
      <c r="C265" s="34" t="s">
        <v>181</v>
      </c>
      <c r="D265" s="19">
        <v>10232.9</v>
      </c>
    </row>
    <row r="266" spans="1:4" s="4" customFormat="1" ht="14.25">
      <c r="A266" s="16" t="s">
        <v>186</v>
      </c>
      <c r="B266" s="47" t="s">
        <v>187</v>
      </c>
      <c r="C266" s="47" t="s">
        <v>6</v>
      </c>
      <c r="D266" s="18">
        <f>D267</f>
        <v>416.2</v>
      </c>
    </row>
    <row r="267" spans="1:4" s="4" customFormat="1" ht="14.25">
      <c r="A267" s="16" t="s">
        <v>189</v>
      </c>
      <c r="B267" s="47" t="s">
        <v>190</v>
      </c>
      <c r="C267" s="47" t="s">
        <v>6</v>
      </c>
      <c r="D267" s="18">
        <f>D268+D269+D270</f>
        <v>416.2</v>
      </c>
    </row>
    <row r="268" spans="1:4" s="4" customFormat="1" ht="14.25">
      <c r="A268" s="2" t="s">
        <v>115</v>
      </c>
      <c r="B268" s="34" t="s">
        <v>190</v>
      </c>
      <c r="C268" s="34" t="s">
        <v>116</v>
      </c>
      <c r="D268" s="19">
        <v>302.7</v>
      </c>
    </row>
    <row r="269" spans="1:4" s="4" customFormat="1" ht="22.5">
      <c r="A269" s="2" t="s">
        <v>117</v>
      </c>
      <c r="B269" s="34" t="s">
        <v>190</v>
      </c>
      <c r="C269" s="34" t="s">
        <v>118</v>
      </c>
      <c r="D269" s="19">
        <v>89.5</v>
      </c>
    </row>
    <row r="270" spans="1:4" s="4" customFormat="1" ht="14.25">
      <c r="A270" s="2" t="s">
        <v>54</v>
      </c>
      <c r="B270" s="34" t="s">
        <v>190</v>
      </c>
      <c r="C270" s="34" t="s">
        <v>55</v>
      </c>
      <c r="D270" s="19">
        <v>24</v>
      </c>
    </row>
    <row r="271" spans="1:4" s="4" customFormat="1" ht="21.75">
      <c r="A271" s="16" t="s">
        <v>191</v>
      </c>
      <c r="B271" s="47" t="s">
        <v>192</v>
      </c>
      <c r="C271" s="47" t="s">
        <v>6</v>
      </c>
      <c r="D271" s="18">
        <f>D272</f>
        <v>365.3</v>
      </c>
    </row>
    <row r="272" spans="1:4" s="4" customFormat="1" ht="21.75">
      <c r="A272" s="16" t="s">
        <v>193</v>
      </c>
      <c r="B272" s="47" t="s">
        <v>194</v>
      </c>
      <c r="C272" s="47" t="s">
        <v>6</v>
      </c>
      <c r="D272" s="18">
        <f>D273</f>
        <v>365.3</v>
      </c>
    </row>
    <row r="273" spans="1:4" s="4" customFormat="1" ht="22.5">
      <c r="A273" s="2" t="s">
        <v>75</v>
      </c>
      <c r="B273" s="34" t="s">
        <v>194</v>
      </c>
      <c r="C273" s="34" t="s">
        <v>76</v>
      </c>
      <c r="D273" s="19">
        <v>365.3</v>
      </c>
    </row>
    <row r="274" spans="1:4" s="4" customFormat="1" ht="21.75">
      <c r="A274" s="16" t="s">
        <v>195</v>
      </c>
      <c r="B274" s="47" t="s">
        <v>196</v>
      </c>
      <c r="C274" s="47" t="s">
        <v>6</v>
      </c>
      <c r="D274" s="18">
        <v>2382.9</v>
      </c>
    </row>
    <row r="275" spans="1:4" s="4" customFormat="1" ht="21.75">
      <c r="A275" s="16" t="s">
        <v>195</v>
      </c>
      <c r="B275" s="47" t="s">
        <v>197</v>
      </c>
      <c r="C275" s="47" t="s">
        <v>6</v>
      </c>
      <c r="D275" s="18">
        <f>D276+D277</f>
        <v>135.4</v>
      </c>
    </row>
    <row r="276" spans="1:4" s="4" customFormat="1" ht="14.25">
      <c r="A276" s="2" t="s">
        <v>115</v>
      </c>
      <c r="B276" s="34" t="s">
        <v>197</v>
      </c>
      <c r="C276" s="34" t="s">
        <v>116</v>
      </c>
      <c r="D276" s="19">
        <v>104</v>
      </c>
    </row>
    <row r="277" spans="1:4" s="4" customFormat="1" ht="22.5">
      <c r="A277" s="2" t="s">
        <v>117</v>
      </c>
      <c r="B277" s="34" t="s">
        <v>197</v>
      </c>
      <c r="C277" s="34" t="s">
        <v>118</v>
      </c>
      <c r="D277" s="19">
        <v>31.4</v>
      </c>
    </row>
    <row r="278" spans="1:4" s="4" customFormat="1" ht="21.75">
      <c r="A278" s="16" t="s">
        <v>198</v>
      </c>
      <c r="B278" s="47" t="s">
        <v>540</v>
      </c>
      <c r="C278" s="47" t="s">
        <v>6</v>
      </c>
      <c r="D278" s="18">
        <f>D279+D280+D281</f>
        <v>2247.5</v>
      </c>
    </row>
    <row r="279" spans="1:4" s="4" customFormat="1" ht="14.25">
      <c r="A279" s="2" t="s">
        <v>115</v>
      </c>
      <c r="B279" s="34" t="s">
        <v>540</v>
      </c>
      <c r="C279" s="34" t="s">
        <v>116</v>
      </c>
      <c r="D279" s="19">
        <v>1617.2</v>
      </c>
    </row>
    <row r="280" spans="1:4" s="4" customFormat="1" ht="22.5">
      <c r="A280" s="2" t="s">
        <v>117</v>
      </c>
      <c r="B280" s="34" t="s">
        <v>540</v>
      </c>
      <c r="C280" s="34" t="s">
        <v>118</v>
      </c>
      <c r="D280" s="19">
        <v>516.3</v>
      </c>
    </row>
    <row r="281" spans="1:4" s="4" customFormat="1" ht="14.25">
      <c r="A281" s="2" t="s">
        <v>54</v>
      </c>
      <c r="B281" s="34" t="s">
        <v>540</v>
      </c>
      <c r="C281" s="34" t="s">
        <v>55</v>
      </c>
      <c r="D281" s="19">
        <v>114</v>
      </c>
    </row>
    <row r="282" spans="1:4" s="4" customFormat="1" ht="14.25">
      <c r="A282" s="16" t="s">
        <v>199</v>
      </c>
      <c r="B282" s="47" t="s">
        <v>200</v>
      </c>
      <c r="C282" s="47" t="s">
        <v>6</v>
      </c>
      <c r="D282" s="18">
        <f>D283+D287</f>
        <v>10236.3</v>
      </c>
    </row>
    <row r="283" spans="1:4" s="4" customFormat="1" ht="14.25">
      <c r="A283" s="16" t="s">
        <v>201</v>
      </c>
      <c r="B283" s="47" t="s">
        <v>202</v>
      </c>
      <c r="C283" s="47" t="s">
        <v>6</v>
      </c>
      <c r="D283" s="18">
        <f>D284+D285+D286</f>
        <v>9462.9</v>
      </c>
    </row>
    <row r="284" spans="1:4" s="4" customFormat="1" ht="14.25">
      <c r="A284" s="2" t="s">
        <v>54</v>
      </c>
      <c r="B284" s="34" t="s">
        <v>202</v>
      </c>
      <c r="C284" s="34" t="s">
        <v>55</v>
      </c>
      <c r="D284" s="19">
        <v>120</v>
      </c>
    </row>
    <row r="285" spans="1:4" s="4" customFormat="1" ht="14.25">
      <c r="A285" s="2" t="s">
        <v>27</v>
      </c>
      <c r="B285" s="34" t="s">
        <v>202</v>
      </c>
      <c r="C285" s="34" t="s">
        <v>28</v>
      </c>
      <c r="D285" s="19">
        <f>10506.9-2664</f>
        <v>7842.9</v>
      </c>
    </row>
    <row r="286" spans="1:4" s="4" customFormat="1" ht="33.75">
      <c r="A286" s="2" t="s">
        <v>203</v>
      </c>
      <c r="B286" s="34" t="s">
        <v>202</v>
      </c>
      <c r="C286" s="34" t="s">
        <v>204</v>
      </c>
      <c r="D286" s="19">
        <v>1500</v>
      </c>
    </row>
    <row r="287" spans="1:4" s="4" customFormat="1" ht="32.25">
      <c r="A287" s="16" t="s">
        <v>205</v>
      </c>
      <c r="B287" s="47" t="s">
        <v>206</v>
      </c>
      <c r="C287" s="47" t="s">
        <v>6</v>
      </c>
      <c r="D287" s="18">
        <f>D288</f>
        <v>773.4</v>
      </c>
    </row>
    <row r="288" spans="1:4" s="4" customFormat="1" ht="14.25">
      <c r="A288" s="2" t="s">
        <v>207</v>
      </c>
      <c r="B288" s="34" t="s">
        <v>206</v>
      </c>
      <c r="C288" s="34" t="s">
        <v>208</v>
      </c>
      <c r="D288" s="19">
        <v>773.4</v>
      </c>
    </row>
    <row r="289" spans="1:4" s="4" customFormat="1" ht="21.75">
      <c r="A289" s="16" t="s">
        <v>209</v>
      </c>
      <c r="B289" s="47" t="s">
        <v>210</v>
      </c>
      <c r="C289" s="47" t="s">
        <v>6</v>
      </c>
      <c r="D289" s="18">
        <f>D290+D293+D296+D299+D302+D305+D308+D311+D314+D317</f>
        <v>27.37928</v>
      </c>
    </row>
    <row r="290" spans="1:4" s="4" customFormat="1" ht="42.75" hidden="1">
      <c r="A290" s="16" t="s">
        <v>218</v>
      </c>
      <c r="B290" s="47" t="s">
        <v>219</v>
      </c>
      <c r="C290" s="47" t="s">
        <v>6</v>
      </c>
      <c r="D290" s="18">
        <f>D291</f>
        <v>0</v>
      </c>
    </row>
    <row r="291" spans="1:4" s="4" customFormat="1" ht="21.75" hidden="1">
      <c r="A291" s="16" t="s">
        <v>213</v>
      </c>
      <c r="B291" s="47" t="s">
        <v>220</v>
      </c>
      <c r="C291" s="47" t="s">
        <v>6</v>
      </c>
      <c r="D291" s="18">
        <f>D292</f>
        <v>0</v>
      </c>
    </row>
    <row r="292" spans="1:4" s="4" customFormat="1" ht="14.25" hidden="1">
      <c r="A292" s="2" t="s">
        <v>54</v>
      </c>
      <c r="B292" s="34" t="s">
        <v>220</v>
      </c>
      <c r="C292" s="34" t="s">
        <v>55</v>
      </c>
      <c r="D292" s="19"/>
    </row>
    <row r="293" spans="1:4" s="4" customFormat="1" ht="21.75" hidden="1">
      <c r="A293" s="16" t="s">
        <v>221</v>
      </c>
      <c r="B293" s="47" t="s">
        <v>222</v>
      </c>
      <c r="C293" s="47" t="s">
        <v>6</v>
      </c>
      <c r="D293" s="18">
        <f>D294</f>
        <v>0</v>
      </c>
    </row>
    <row r="294" spans="1:4" s="4" customFormat="1" ht="21.75" hidden="1">
      <c r="A294" s="16" t="s">
        <v>213</v>
      </c>
      <c r="B294" s="47" t="s">
        <v>223</v>
      </c>
      <c r="C294" s="47" t="s">
        <v>6</v>
      </c>
      <c r="D294" s="18">
        <f>D295</f>
        <v>0</v>
      </c>
    </row>
    <row r="295" spans="1:4" s="4" customFormat="1" ht="14.25" hidden="1">
      <c r="A295" s="2" t="s">
        <v>54</v>
      </c>
      <c r="B295" s="34" t="s">
        <v>223</v>
      </c>
      <c r="C295" s="34" t="s">
        <v>55</v>
      </c>
      <c r="D295" s="19"/>
    </row>
    <row r="296" spans="1:4" s="4" customFormat="1" ht="21.75">
      <c r="A296" s="16" t="s">
        <v>211</v>
      </c>
      <c r="B296" s="47" t="s">
        <v>212</v>
      </c>
      <c r="C296" s="47" t="s">
        <v>6</v>
      </c>
      <c r="D296" s="18">
        <f>D297</f>
        <v>1.428</v>
      </c>
    </row>
    <row r="297" spans="1:4" s="4" customFormat="1" ht="21.75">
      <c r="A297" s="16" t="s">
        <v>213</v>
      </c>
      <c r="B297" s="47" t="s">
        <v>214</v>
      </c>
      <c r="C297" s="47" t="s">
        <v>6</v>
      </c>
      <c r="D297" s="18">
        <f>D298</f>
        <v>1.428</v>
      </c>
    </row>
    <row r="298" spans="1:4" s="4" customFormat="1" ht="14.25">
      <c r="A298" s="2" t="s">
        <v>54</v>
      </c>
      <c r="B298" s="34" t="s">
        <v>214</v>
      </c>
      <c r="C298" s="34" t="s">
        <v>55</v>
      </c>
      <c r="D298" s="19">
        <v>1.428</v>
      </c>
    </row>
    <row r="299" spans="1:4" s="4" customFormat="1" ht="14.25">
      <c r="A299" s="16" t="s">
        <v>215</v>
      </c>
      <c r="B299" s="47" t="s">
        <v>216</v>
      </c>
      <c r="C299" s="47" t="s">
        <v>6</v>
      </c>
      <c r="D299" s="18">
        <f>D300</f>
        <v>7</v>
      </c>
    </row>
    <row r="300" spans="1:4" s="4" customFormat="1" ht="21.75">
      <c r="A300" s="16" t="s">
        <v>213</v>
      </c>
      <c r="B300" s="47" t="s">
        <v>217</v>
      </c>
      <c r="C300" s="47" t="s">
        <v>6</v>
      </c>
      <c r="D300" s="18">
        <f>D301</f>
        <v>7</v>
      </c>
    </row>
    <row r="301" spans="1:4" s="4" customFormat="1" ht="14.25">
      <c r="A301" s="2" t="s">
        <v>54</v>
      </c>
      <c r="B301" s="34" t="s">
        <v>217</v>
      </c>
      <c r="C301" s="34" t="s">
        <v>55</v>
      </c>
      <c r="D301" s="19">
        <v>7</v>
      </c>
    </row>
    <row r="302" spans="1:4" s="4" customFormat="1" ht="32.25">
      <c r="A302" s="16" t="s">
        <v>224</v>
      </c>
      <c r="B302" s="47" t="s">
        <v>225</v>
      </c>
      <c r="C302" s="47" t="s">
        <v>6</v>
      </c>
      <c r="D302" s="18">
        <f>D303</f>
        <v>8.4</v>
      </c>
    </row>
    <row r="303" spans="1:4" s="4" customFormat="1" ht="21.75">
      <c r="A303" s="16" t="s">
        <v>213</v>
      </c>
      <c r="B303" s="47" t="s">
        <v>226</v>
      </c>
      <c r="C303" s="47" t="s">
        <v>6</v>
      </c>
      <c r="D303" s="18">
        <f>D304</f>
        <v>8.4</v>
      </c>
    </row>
    <row r="304" spans="1:4" s="4" customFormat="1" ht="14.25">
      <c r="A304" s="2" t="s">
        <v>54</v>
      </c>
      <c r="B304" s="34" t="s">
        <v>226</v>
      </c>
      <c r="C304" s="34" t="s">
        <v>55</v>
      </c>
      <c r="D304" s="19">
        <v>8.4</v>
      </c>
    </row>
    <row r="305" spans="1:4" s="4" customFormat="1" ht="14.25" hidden="1">
      <c r="A305" s="16" t="s">
        <v>227</v>
      </c>
      <c r="B305" s="47" t="s">
        <v>228</v>
      </c>
      <c r="C305" s="47" t="s">
        <v>6</v>
      </c>
      <c r="D305" s="18">
        <f>D306</f>
        <v>0</v>
      </c>
    </row>
    <row r="306" spans="1:4" s="4" customFormat="1" ht="21.75" hidden="1">
      <c r="A306" s="16" t="s">
        <v>213</v>
      </c>
      <c r="B306" s="47" t="s">
        <v>229</v>
      </c>
      <c r="C306" s="47" t="s">
        <v>6</v>
      </c>
      <c r="D306" s="18">
        <f>D307</f>
        <v>0</v>
      </c>
    </row>
    <row r="307" spans="1:4" s="4" customFormat="1" ht="14.25" hidden="1">
      <c r="A307" s="2" t="s">
        <v>54</v>
      </c>
      <c r="B307" s="34" t="s">
        <v>229</v>
      </c>
      <c r="C307" s="34" t="s">
        <v>55</v>
      </c>
      <c r="D307" s="19">
        <v>0</v>
      </c>
    </row>
    <row r="308" spans="1:4" s="4" customFormat="1" ht="21.75">
      <c r="A308" s="16" t="s">
        <v>230</v>
      </c>
      <c r="B308" s="47" t="s">
        <v>231</v>
      </c>
      <c r="C308" s="47" t="s">
        <v>6</v>
      </c>
      <c r="D308" s="18">
        <f>D309</f>
        <v>10.55128</v>
      </c>
    </row>
    <row r="309" spans="1:4" s="4" customFormat="1" ht="21.75">
      <c r="A309" s="16" t="s">
        <v>213</v>
      </c>
      <c r="B309" s="47" t="s">
        <v>232</v>
      </c>
      <c r="C309" s="47" t="s">
        <v>6</v>
      </c>
      <c r="D309" s="18">
        <f>D310</f>
        <v>10.55128</v>
      </c>
    </row>
    <row r="310" spans="1:4" s="4" customFormat="1" ht="14.25">
      <c r="A310" s="2" t="s">
        <v>54</v>
      </c>
      <c r="B310" s="34" t="s">
        <v>232</v>
      </c>
      <c r="C310" s="34" t="s">
        <v>55</v>
      </c>
      <c r="D310" s="19">
        <v>10.55128</v>
      </c>
    </row>
    <row r="311" spans="1:4" s="4" customFormat="1" ht="14.25" hidden="1">
      <c r="A311" s="16" t="s">
        <v>233</v>
      </c>
      <c r="B311" s="47" t="s">
        <v>234</v>
      </c>
      <c r="C311" s="47" t="s">
        <v>6</v>
      </c>
      <c r="D311" s="18">
        <f>D312</f>
        <v>0</v>
      </c>
    </row>
    <row r="312" spans="1:4" s="4" customFormat="1" ht="21.75" hidden="1">
      <c r="A312" s="16" t="s">
        <v>213</v>
      </c>
      <c r="B312" s="47" t="s">
        <v>235</v>
      </c>
      <c r="C312" s="47" t="s">
        <v>6</v>
      </c>
      <c r="D312" s="18">
        <f>D313</f>
        <v>0</v>
      </c>
    </row>
    <row r="313" spans="1:4" s="4" customFormat="1" ht="14.25" hidden="1">
      <c r="A313" s="2" t="s">
        <v>54</v>
      </c>
      <c r="B313" s="34" t="s">
        <v>235</v>
      </c>
      <c r="C313" s="34" t="s">
        <v>55</v>
      </c>
      <c r="D313" s="19"/>
    </row>
    <row r="314" spans="1:4" s="4" customFormat="1" ht="14.25" hidden="1">
      <c r="A314" s="16" t="s">
        <v>236</v>
      </c>
      <c r="B314" s="47" t="s">
        <v>237</v>
      </c>
      <c r="C314" s="47" t="s">
        <v>6</v>
      </c>
      <c r="D314" s="18">
        <f>D315</f>
        <v>0</v>
      </c>
    </row>
    <row r="315" spans="1:4" s="4" customFormat="1" ht="21.75" hidden="1">
      <c r="A315" s="16" t="s">
        <v>213</v>
      </c>
      <c r="B315" s="47" t="s">
        <v>238</v>
      </c>
      <c r="C315" s="47" t="s">
        <v>6</v>
      </c>
      <c r="D315" s="18">
        <f>D316</f>
        <v>0</v>
      </c>
    </row>
    <row r="316" spans="1:4" s="4" customFormat="1" ht="14.25" hidden="1">
      <c r="A316" s="2" t="s">
        <v>54</v>
      </c>
      <c r="B316" s="34" t="s">
        <v>238</v>
      </c>
      <c r="C316" s="34" t="s">
        <v>55</v>
      </c>
      <c r="D316" s="19"/>
    </row>
    <row r="317" spans="1:4" s="4" customFormat="1" ht="14.25" hidden="1">
      <c r="A317" s="16" t="s">
        <v>239</v>
      </c>
      <c r="B317" s="47" t="s">
        <v>240</v>
      </c>
      <c r="C317" s="47" t="s">
        <v>6</v>
      </c>
      <c r="D317" s="18">
        <f>D318</f>
        <v>0</v>
      </c>
    </row>
    <row r="318" spans="1:4" s="4" customFormat="1" ht="21.75" hidden="1">
      <c r="A318" s="16" t="s">
        <v>213</v>
      </c>
      <c r="B318" s="47" t="s">
        <v>241</v>
      </c>
      <c r="C318" s="47" t="s">
        <v>6</v>
      </c>
      <c r="D318" s="18">
        <f>D319</f>
        <v>0</v>
      </c>
    </row>
    <row r="319" spans="1:4" s="4" customFormat="1" ht="14.25" hidden="1">
      <c r="A319" s="2" t="s">
        <v>54</v>
      </c>
      <c r="B319" s="34" t="s">
        <v>241</v>
      </c>
      <c r="C319" s="34" t="s">
        <v>55</v>
      </c>
      <c r="D319" s="19"/>
    </row>
    <row r="320" spans="1:4" s="4" customFormat="1" ht="21.75">
      <c r="A320" s="16" t="s">
        <v>242</v>
      </c>
      <c r="B320" s="47" t="s">
        <v>243</v>
      </c>
      <c r="C320" s="47" t="s">
        <v>6</v>
      </c>
      <c r="D320" s="18">
        <f>D321+D327</f>
        <v>10273</v>
      </c>
    </row>
    <row r="321" spans="1:4" s="4" customFormat="1" ht="14.25">
      <c r="A321" s="16" t="s">
        <v>244</v>
      </c>
      <c r="B321" s="47" t="s">
        <v>245</v>
      </c>
      <c r="C321" s="47" t="s">
        <v>6</v>
      </c>
      <c r="D321" s="18">
        <f>D322+D324</f>
        <v>9954.2</v>
      </c>
    </row>
    <row r="322" spans="1:4" s="4" customFormat="1" ht="14.25">
      <c r="A322" s="16" t="s">
        <v>586</v>
      </c>
      <c r="B322" s="47" t="s">
        <v>585</v>
      </c>
      <c r="C322" s="47"/>
      <c r="D322" s="18">
        <f>D323</f>
        <v>8917.6</v>
      </c>
    </row>
    <row r="323" spans="1:4" s="4" customFormat="1" ht="14.25">
      <c r="A323" s="2" t="s">
        <v>207</v>
      </c>
      <c r="B323" s="34" t="s">
        <v>585</v>
      </c>
      <c r="C323" s="34" t="s">
        <v>208</v>
      </c>
      <c r="D323" s="19">
        <v>8917.6</v>
      </c>
    </row>
    <row r="324" spans="1:4" s="4" customFormat="1" ht="14.25">
      <c r="A324" s="59" t="s">
        <v>652</v>
      </c>
      <c r="B324" s="26" t="s">
        <v>653</v>
      </c>
      <c r="C324" s="26"/>
      <c r="D324" s="18">
        <f>D325+D326</f>
        <v>1036.6</v>
      </c>
    </row>
    <row r="325" spans="1:4" s="4" customFormat="1" ht="14.25">
      <c r="A325" s="23" t="s">
        <v>54</v>
      </c>
      <c r="B325" s="21" t="s">
        <v>653</v>
      </c>
      <c r="C325" s="21" t="s">
        <v>55</v>
      </c>
      <c r="D325" s="19">
        <v>669.7</v>
      </c>
    </row>
    <row r="326" spans="1:4" s="4" customFormat="1" ht="14.25">
      <c r="A326" s="23" t="s">
        <v>94</v>
      </c>
      <c r="B326" s="21" t="s">
        <v>653</v>
      </c>
      <c r="C326" s="34" t="s">
        <v>95</v>
      </c>
      <c r="D326" s="19">
        <v>366.9</v>
      </c>
    </row>
    <row r="327" spans="1:4" s="4" customFormat="1" ht="53.25">
      <c r="A327" s="16" t="s">
        <v>246</v>
      </c>
      <c r="B327" s="47" t="s">
        <v>247</v>
      </c>
      <c r="C327" s="47" t="s">
        <v>6</v>
      </c>
      <c r="D327" s="18">
        <f>D328+D330</f>
        <v>318.8</v>
      </c>
    </row>
    <row r="328" spans="1:4" s="4" customFormat="1" ht="63.75">
      <c r="A328" s="16" t="s">
        <v>248</v>
      </c>
      <c r="B328" s="47" t="s">
        <v>249</v>
      </c>
      <c r="C328" s="47" t="s">
        <v>6</v>
      </c>
      <c r="D328" s="18">
        <f>D329</f>
        <v>19.5</v>
      </c>
    </row>
    <row r="329" spans="1:4" s="4" customFormat="1" ht="14.25">
      <c r="A329" s="2" t="s">
        <v>54</v>
      </c>
      <c r="B329" s="34" t="s">
        <v>249</v>
      </c>
      <c r="C329" s="34" t="s">
        <v>55</v>
      </c>
      <c r="D329" s="19">
        <v>19.5</v>
      </c>
    </row>
    <row r="330" spans="1:4" s="4" customFormat="1" ht="63.75">
      <c r="A330" s="16" t="s">
        <v>250</v>
      </c>
      <c r="B330" s="47" t="s">
        <v>251</v>
      </c>
      <c r="C330" s="47" t="s">
        <v>6</v>
      </c>
      <c r="D330" s="18">
        <f>D331+D332</f>
        <v>299.3</v>
      </c>
    </row>
    <row r="331" spans="1:4" s="4" customFormat="1" ht="14.25">
      <c r="A331" s="2" t="s">
        <v>115</v>
      </c>
      <c r="B331" s="34" t="s">
        <v>251</v>
      </c>
      <c r="C331" s="34" t="s">
        <v>116</v>
      </c>
      <c r="D331" s="19">
        <v>229.9</v>
      </c>
    </row>
    <row r="332" spans="1:4" s="4" customFormat="1" ht="22.5">
      <c r="A332" s="2" t="s">
        <v>117</v>
      </c>
      <c r="B332" s="34" t="s">
        <v>251</v>
      </c>
      <c r="C332" s="34" t="s">
        <v>118</v>
      </c>
      <c r="D332" s="19">
        <v>69.4</v>
      </c>
    </row>
    <row r="333" spans="1:4" s="4" customFormat="1" ht="21.75">
      <c r="A333" s="16" t="s">
        <v>252</v>
      </c>
      <c r="B333" s="47" t="s">
        <v>253</v>
      </c>
      <c r="C333" s="47" t="s">
        <v>6</v>
      </c>
      <c r="D333" s="18">
        <f>D334+D337+D345</f>
        <v>17883.663999999997</v>
      </c>
    </row>
    <row r="334" spans="1:4" s="4" customFormat="1" ht="21.75">
      <c r="A334" s="16" t="s">
        <v>589</v>
      </c>
      <c r="B334" s="26" t="s">
        <v>587</v>
      </c>
      <c r="C334" s="26"/>
      <c r="D334" s="24">
        <f>D335</f>
        <v>17504.1</v>
      </c>
    </row>
    <row r="335" spans="1:4" s="4" customFormat="1" ht="13.5" customHeight="1">
      <c r="A335" s="16" t="s">
        <v>590</v>
      </c>
      <c r="B335" s="26" t="s">
        <v>588</v>
      </c>
      <c r="C335" s="26"/>
      <c r="D335" s="24">
        <f>D336</f>
        <v>17504.1</v>
      </c>
    </row>
    <row r="336" spans="1:4" s="4" customFormat="1" ht="14.25">
      <c r="A336" s="2" t="s">
        <v>590</v>
      </c>
      <c r="B336" s="21" t="s">
        <v>588</v>
      </c>
      <c r="C336" s="21" t="s">
        <v>514</v>
      </c>
      <c r="D336" s="25">
        <v>17504.1</v>
      </c>
    </row>
    <row r="337" spans="1:4" s="4" customFormat="1" ht="21.75">
      <c r="A337" s="16" t="s">
        <v>254</v>
      </c>
      <c r="B337" s="47" t="s">
        <v>255</v>
      </c>
      <c r="C337" s="47" t="s">
        <v>6</v>
      </c>
      <c r="D337" s="18">
        <f>D338+D341</f>
        <v>379.56399999999996</v>
      </c>
    </row>
    <row r="338" spans="1:4" s="4" customFormat="1" ht="21.75">
      <c r="A338" s="16" t="s">
        <v>256</v>
      </c>
      <c r="B338" s="47" t="s">
        <v>257</v>
      </c>
      <c r="C338" s="47" t="s">
        <v>6</v>
      </c>
      <c r="D338" s="18">
        <f>D339</f>
        <v>7</v>
      </c>
    </row>
    <row r="339" spans="1:4" s="4" customFormat="1" ht="14.25">
      <c r="A339" s="16" t="s">
        <v>258</v>
      </c>
      <c r="B339" s="47" t="s">
        <v>259</v>
      </c>
      <c r="C339" s="47" t="s">
        <v>6</v>
      </c>
      <c r="D339" s="18">
        <f>D340</f>
        <v>7</v>
      </c>
    </row>
    <row r="340" spans="1:4" s="4" customFormat="1" ht="14.25">
      <c r="A340" s="2" t="s">
        <v>54</v>
      </c>
      <c r="B340" s="34" t="s">
        <v>259</v>
      </c>
      <c r="C340" s="34" t="s">
        <v>55</v>
      </c>
      <c r="D340" s="19">
        <v>7</v>
      </c>
    </row>
    <row r="341" spans="1:4" s="4" customFormat="1" ht="32.25">
      <c r="A341" s="16" t="s">
        <v>260</v>
      </c>
      <c r="B341" s="47" t="s">
        <v>261</v>
      </c>
      <c r="C341" s="47" t="s">
        <v>6</v>
      </c>
      <c r="D341" s="18">
        <f>D342</f>
        <v>372.56399999999996</v>
      </c>
    </row>
    <row r="342" spans="1:4" s="4" customFormat="1" ht="14.25">
      <c r="A342" s="16" t="s">
        <v>258</v>
      </c>
      <c r="B342" s="47" t="s">
        <v>262</v>
      </c>
      <c r="C342" s="47" t="s">
        <v>6</v>
      </c>
      <c r="D342" s="18">
        <f>D343+D344</f>
        <v>372.56399999999996</v>
      </c>
    </row>
    <row r="343" spans="1:4" s="4" customFormat="1" ht="14.25">
      <c r="A343" s="2" t="s">
        <v>54</v>
      </c>
      <c r="B343" s="34" t="s">
        <v>262</v>
      </c>
      <c r="C343" s="34" t="s">
        <v>55</v>
      </c>
      <c r="D343" s="19">
        <v>72.564</v>
      </c>
    </row>
    <row r="344" spans="1:4" s="4" customFormat="1" ht="33.75">
      <c r="A344" s="2" t="s">
        <v>591</v>
      </c>
      <c r="B344" s="34" t="s">
        <v>262</v>
      </c>
      <c r="C344" s="34" t="s">
        <v>504</v>
      </c>
      <c r="D344" s="19">
        <v>300</v>
      </c>
    </row>
    <row r="345" spans="1:4" s="4" customFormat="1" ht="42.75" hidden="1">
      <c r="A345" s="16" t="s">
        <v>263</v>
      </c>
      <c r="B345" s="47" t="s">
        <v>264</v>
      </c>
      <c r="C345" s="47" t="s">
        <v>6</v>
      </c>
      <c r="D345" s="18">
        <f>D346</f>
        <v>0</v>
      </c>
    </row>
    <row r="346" spans="1:4" s="4" customFormat="1" ht="42.75" hidden="1">
      <c r="A346" s="16" t="s">
        <v>263</v>
      </c>
      <c r="B346" s="47" t="s">
        <v>265</v>
      </c>
      <c r="C346" s="47" t="s">
        <v>6</v>
      </c>
      <c r="D346" s="18">
        <f>D347</f>
        <v>0</v>
      </c>
    </row>
    <row r="347" spans="1:4" s="4" customFormat="1" ht="32.25" hidden="1">
      <c r="A347" s="16" t="s">
        <v>266</v>
      </c>
      <c r="B347" s="47" t="s">
        <v>267</v>
      </c>
      <c r="C347" s="47" t="s">
        <v>6</v>
      </c>
      <c r="D347" s="18">
        <f>D348</f>
        <v>0</v>
      </c>
    </row>
    <row r="348" spans="1:4" s="4" customFormat="1" ht="56.25" hidden="1">
      <c r="A348" s="2" t="s">
        <v>268</v>
      </c>
      <c r="B348" s="34" t="s">
        <v>267</v>
      </c>
      <c r="C348" s="34" t="s">
        <v>269</v>
      </c>
      <c r="D348" s="19">
        <v>0</v>
      </c>
    </row>
    <row r="349" spans="1:4" s="4" customFormat="1" ht="21.75">
      <c r="A349" s="16" t="s">
        <v>270</v>
      </c>
      <c r="B349" s="47" t="s">
        <v>271</v>
      </c>
      <c r="C349" s="47" t="s">
        <v>6</v>
      </c>
      <c r="D349" s="18">
        <f>D350+D354+D358+D361</f>
        <v>381.06600000000003</v>
      </c>
    </row>
    <row r="350" spans="1:4" s="4" customFormat="1" ht="14.25">
      <c r="A350" s="16" t="s">
        <v>272</v>
      </c>
      <c r="B350" s="47" t="s">
        <v>273</v>
      </c>
      <c r="C350" s="47" t="s">
        <v>6</v>
      </c>
      <c r="D350" s="18">
        <f>D351</f>
        <v>136.4</v>
      </c>
    </row>
    <row r="351" spans="1:4" s="4" customFormat="1" ht="14.25">
      <c r="A351" s="16" t="s">
        <v>272</v>
      </c>
      <c r="B351" s="47" t="s">
        <v>274</v>
      </c>
      <c r="C351" s="47" t="s">
        <v>6</v>
      </c>
      <c r="D351" s="18">
        <f>D352+D353</f>
        <v>136.4</v>
      </c>
    </row>
    <row r="352" spans="1:4" s="4" customFormat="1" ht="14.25">
      <c r="A352" s="2" t="s">
        <v>54</v>
      </c>
      <c r="B352" s="34" t="s">
        <v>274</v>
      </c>
      <c r="C352" s="34" t="s">
        <v>55</v>
      </c>
      <c r="D352" s="19">
        <v>111.4</v>
      </c>
    </row>
    <row r="353" spans="1:4" s="4" customFormat="1" ht="14.25">
      <c r="A353" s="2" t="s">
        <v>27</v>
      </c>
      <c r="B353" s="34" t="s">
        <v>274</v>
      </c>
      <c r="C353" s="34" t="s">
        <v>28</v>
      </c>
      <c r="D353" s="19">
        <v>25</v>
      </c>
    </row>
    <row r="354" spans="1:4" s="4" customFormat="1" ht="14.25">
      <c r="A354" s="16" t="s">
        <v>275</v>
      </c>
      <c r="B354" s="47" t="s">
        <v>276</v>
      </c>
      <c r="C354" s="47" t="s">
        <v>6</v>
      </c>
      <c r="D354" s="18">
        <f>D355</f>
        <v>185.7</v>
      </c>
    </row>
    <row r="355" spans="1:4" s="4" customFormat="1" ht="21.75">
      <c r="A355" s="16" t="s">
        <v>277</v>
      </c>
      <c r="B355" s="47" t="s">
        <v>278</v>
      </c>
      <c r="C355" s="47" t="s">
        <v>6</v>
      </c>
      <c r="D355" s="18">
        <f>D356+D357</f>
        <v>185.7</v>
      </c>
    </row>
    <row r="356" spans="1:4" s="4" customFormat="1" ht="14.25">
      <c r="A356" s="2" t="s">
        <v>54</v>
      </c>
      <c r="B356" s="34" t="s">
        <v>278</v>
      </c>
      <c r="C356" s="34" t="s">
        <v>55</v>
      </c>
      <c r="D356" s="19">
        <v>161.2</v>
      </c>
    </row>
    <row r="357" spans="1:4" s="4" customFormat="1" ht="14.25">
      <c r="A357" s="2" t="s">
        <v>593</v>
      </c>
      <c r="B357" s="34" t="s">
        <v>278</v>
      </c>
      <c r="C357" s="34" t="s">
        <v>592</v>
      </c>
      <c r="D357" s="19">
        <v>24.5</v>
      </c>
    </row>
    <row r="358" spans="1:4" s="4" customFormat="1" ht="14.25" hidden="1">
      <c r="A358" s="16" t="s">
        <v>279</v>
      </c>
      <c r="B358" s="47" t="s">
        <v>280</v>
      </c>
      <c r="C358" s="47" t="s">
        <v>6</v>
      </c>
      <c r="D358" s="18">
        <f>D359</f>
        <v>0</v>
      </c>
    </row>
    <row r="359" spans="1:4" s="4" customFormat="1" ht="14.25" hidden="1">
      <c r="A359" s="16" t="s">
        <v>279</v>
      </c>
      <c r="B359" s="47" t="s">
        <v>281</v>
      </c>
      <c r="C359" s="47" t="s">
        <v>6</v>
      </c>
      <c r="D359" s="18">
        <f>D360</f>
        <v>0</v>
      </c>
    </row>
    <row r="360" spans="1:4" s="4" customFormat="1" ht="14.25" hidden="1">
      <c r="A360" s="2" t="s">
        <v>54</v>
      </c>
      <c r="B360" s="34" t="s">
        <v>281</v>
      </c>
      <c r="C360" s="34" t="s">
        <v>55</v>
      </c>
      <c r="D360" s="19">
        <v>0</v>
      </c>
    </row>
    <row r="361" spans="1:4" s="4" customFormat="1" ht="14.25">
      <c r="A361" s="16" t="s">
        <v>282</v>
      </c>
      <c r="B361" s="47" t="s">
        <v>283</v>
      </c>
      <c r="C361" s="47" t="s">
        <v>6</v>
      </c>
      <c r="D361" s="18">
        <f>D362</f>
        <v>58.966</v>
      </c>
    </row>
    <row r="362" spans="1:4" s="4" customFormat="1" ht="14.25">
      <c r="A362" s="16" t="s">
        <v>282</v>
      </c>
      <c r="B362" s="47" t="s">
        <v>284</v>
      </c>
      <c r="C362" s="47" t="s">
        <v>6</v>
      </c>
      <c r="D362" s="18">
        <f>D363+D364</f>
        <v>58.966</v>
      </c>
    </row>
    <row r="363" spans="1:4" s="4" customFormat="1" ht="14.25">
      <c r="A363" s="2" t="s">
        <v>54</v>
      </c>
      <c r="B363" s="34" t="s">
        <v>284</v>
      </c>
      <c r="C363" s="34" t="s">
        <v>55</v>
      </c>
      <c r="D363" s="19">
        <v>8.966</v>
      </c>
    </row>
    <row r="364" spans="1:4" s="4" customFormat="1" ht="14.25">
      <c r="A364" s="2" t="s">
        <v>331</v>
      </c>
      <c r="B364" s="34" t="s">
        <v>284</v>
      </c>
      <c r="C364" s="34" t="s">
        <v>332</v>
      </c>
      <c r="D364" s="19">
        <v>50</v>
      </c>
    </row>
    <row r="365" spans="1:4" s="4" customFormat="1" ht="21.75">
      <c r="A365" s="16" t="s">
        <v>285</v>
      </c>
      <c r="B365" s="47" t="s">
        <v>286</v>
      </c>
      <c r="C365" s="47" t="s">
        <v>6</v>
      </c>
      <c r="D365" s="18">
        <f>D366+D375+D390+D415</f>
        <v>49807.31268</v>
      </c>
    </row>
    <row r="366" spans="1:4" s="4" customFormat="1" ht="21.75">
      <c r="A366" s="16" t="s">
        <v>287</v>
      </c>
      <c r="B366" s="47" t="s">
        <v>288</v>
      </c>
      <c r="C366" s="47" t="s">
        <v>6</v>
      </c>
      <c r="D366" s="18">
        <f>D367+D370</f>
        <v>4500</v>
      </c>
    </row>
    <row r="367" spans="1:4" s="4" customFormat="1" ht="21.75" hidden="1">
      <c r="A367" s="16" t="s">
        <v>289</v>
      </c>
      <c r="B367" s="47" t="s">
        <v>290</v>
      </c>
      <c r="C367" s="47" t="s">
        <v>6</v>
      </c>
      <c r="D367" s="18">
        <f>D368</f>
        <v>0</v>
      </c>
    </row>
    <row r="368" spans="1:4" s="4" customFormat="1" ht="14.25" hidden="1">
      <c r="A368" s="16" t="s">
        <v>291</v>
      </c>
      <c r="B368" s="47" t="s">
        <v>292</v>
      </c>
      <c r="C368" s="47" t="s">
        <v>6</v>
      </c>
      <c r="D368" s="18">
        <f>D369</f>
        <v>0</v>
      </c>
    </row>
    <row r="369" spans="1:4" s="4" customFormat="1" ht="14.25" hidden="1">
      <c r="A369" s="2" t="s">
        <v>54</v>
      </c>
      <c r="B369" s="34" t="s">
        <v>292</v>
      </c>
      <c r="C369" s="34" t="s">
        <v>55</v>
      </c>
      <c r="D369" s="19">
        <v>0</v>
      </c>
    </row>
    <row r="370" spans="1:4" s="4" customFormat="1" ht="21.75">
      <c r="A370" s="16" t="s">
        <v>293</v>
      </c>
      <c r="B370" s="47" t="s">
        <v>294</v>
      </c>
      <c r="C370" s="47" t="s">
        <v>6</v>
      </c>
      <c r="D370" s="18">
        <f>D371+D373</f>
        <v>4500</v>
      </c>
    </row>
    <row r="371" spans="1:4" s="4" customFormat="1" ht="21.75">
      <c r="A371" s="16" t="s">
        <v>595</v>
      </c>
      <c r="B371" s="26" t="s">
        <v>594</v>
      </c>
      <c r="C371" s="26"/>
      <c r="D371" s="24">
        <f>D372</f>
        <v>4500</v>
      </c>
    </row>
    <row r="372" spans="1:4" s="4" customFormat="1" ht="14.25">
      <c r="A372" s="2" t="s">
        <v>331</v>
      </c>
      <c r="B372" s="21" t="s">
        <v>594</v>
      </c>
      <c r="C372" s="21" t="s">
        <v>332</v>
      </c>
      <c r="D372" s="25">
        <v>4500</v>
      </c>
    </row>
    <row r="373" spans="1:4" s="4" customFormat="1" ht="14.25" hidden="1">
      <c r="A373" s="16" t="s">
        <v>291</v>
      </c>
      <c r="B373" s="47" t="s">
        <v>295</v>
      </c>
      <c r="C373" s="47" t="s">
        <v>6</v>
      </c>
      <c r="D373" s="18">
        <f>D374</f>
        <v>0</v>
      </c>
    </row>
    <row r="374" spans="1:4" s="4" customFormat="1" ht="14.25" hidden="1">
      <c r="A374" s="2" t="s">
        <v>54</v>
      </c>
      <c r="B374" s="34" t="s">
        <v>295</v>
      </c>
      <c r="C374" s="34" t="s">
        <v>55</v>
      </c>
      <c r="D374" s="19">
        <v>0</v>
      </c>
    </row>
    <row r="375" spans="1:4" s="4" customFormat="1" ht="21.75">
      <c r="A375" s="16" t="s">
        <v>296</v>
      </c>
      <c r="B375" s="47" t="s">
        <v>297</v>
      </c>
      <c r="C375" s="47" t="s">
        <v>6</v>
      </c>
      <c r="D375" s="18">
        <f>D376+D379+D382+D385</f>
        <v>532.24676</v>
      </c>
    </row>
    <row r="376" spans="1:4" s="4" customFormat="1" ht="14.25">
      <c r="A376" s="16" t="s">
        <v>298</v>
      </c>
      <c r="B376" s="47" t="s">
        <v>299</v>
      </c>
      <c r="C376" s="47" t="s">
        <v>6</v>
      </c>
      <c r="D376" s="18">
        <f>D377</f>
        <v>23.184</v>
      </c>
    </row>
    <row r="377" spans="1:4" s="4" customFormat="1" ht="14.25">
      <c r="A377" s="16" t="s">
        <v>300</v>
      </c>
      <c r="B377" s="47" t="s">
        <v>301</v>
      </c>
      <c r="C377" s="47" t="s">
        <v>6</v>
      </c>
      <c r="D377" s="18">
        <f>D378</f>
        <v>23.184</v>
      </c>
    </row>
    <row r="378" spans="1:4" s="4" customFormat="1" ht="14.25">
      <c r="A378" s="2" t="s">
        <v>54</v>
      </c>
      <c r="B378" s="34" t="s">
        <v>301</v>
      </c>
      <c r="C378" s="34" t="s">
        <v>55</v>
      </c>
      <c r="D378" s="19">
        <v>23.184</v>
      </c>
    </row>
    <row r="379" spans="1:4" s="4" customFormat="1" ht="14.25">
      <c r="A379" s="16" t="s">
        <v>302</v>
      </c>
      <c r="B379" s="47" t="s">
        <v>303</v>
      </c>
      <c r="C379" s="47" t="s">
        <v>6</v>
      </c>
      <c r="D379" s="18">
        <f>D380</f>
        <v>402.2</v>
      </c>
    </row>
    <row r="380" spans="1:4" s="4" customFormat="1" ht="14.25">
      <c r="A380" s="16" t="s">
        <v>300</v>
      </c>
      <c r="B380" s="47" t="s">
        <v>304</v>
      </c>
      <c r="C380" s="47" t="s">
        <v>6</v>
      </c>
      <c r="D380" s="18">
        <f>D381</f>
        <v>402.2</v>
      </c>
    </row>
    <row r="381" spans="1:4" s="4" customFormat="1" ht="14.25">
      <c r="A381" s="2" t="s">
        <v>54</v>
      </c>
      <c r="B381" s="34" t="s">
        <v>304</v>
      </c>
      <c r="C381" s="34" t="s">
        <v>55</v>
      </c>
      <c r="D381" s="19">
        <v>402.2</v>
      </c>
    </row>
    <row r="382" spans="1:4" s="4" customFormat="1" ht="21.75">
      <c r="A382" s="37" t="s">
        <v>598</v>
      </c>
      <c r="B382" s="26" t="s">
        <v>596</v>
      </c>
      <c r="C382" s="26"/>
      <c r="D382" s="24">
        <f>D383</f>
        <v>0.06276</v>
      </c>
    </row>
    <row r="383" spans="1:4" s="4" customFormat="1" ht="21.75">
      <c r="A383" s="37" t="s">
        <v>599</v>
      </c>
      <c r="B383" s="26" t="s">
        <v>597</v>
      </c>
      <c r="C383" s="26"/>
      <c r="D383" s="24">
        <f>D384</f>
        <v>0.06276</v>
      </c>
    </row>
    <row r="384" spans="1:4" s="4" customFormat="1" ht="22.5">
      <c r="A384" s="29" t="s">
        <v>575</v>
      </c>
      <c r="B384" s="21" t="s">
        <v>597</v>
      </c>
      <c r="C384" s="21" t="s">
        <v>55</v>
      </c>
      <c r="D384" s="25">
        <v>0.06276</v>
      </c>
    </row>
    <row r="385" spans="1:4" s="4" customFormat="1" ht="21.75">
      <c r="A385" s="16" t="s">
        <v>305</v>
      </c>
      <c r="B385" s="47" t="s">
        <v>306</v>
      </c>
      <c r="C385" s="47" t="s">
        <v>6</v>
      </c>
      <c r="D385" s="18">
        <f>D386</f>
        <v>106.80000000000001</v>
      </c>
    </row>
    <row r="386" spans="1:4" s="4" customFormat="1" ht="32.25">
      <c r="A386" s="16" t="s">
        <v>307</v>
      </c>
      <c r="B386" s="47" t="s">
        <v>308</v>
      </c>
      <c r="C386" s="47" t="s">
        <v>6</v>
      </c>
      <c r="D386" s="18">
        <f>D387+D388+D389</f>
        <v>106.80000000000001</v>
      </c>
    </row>
    <row r="387" spans="1:4" s="4" customFormat="1" ht="14.25">
      <c r="A387" s="2" t="s">
        <v>115</v>
      </c>
      <c r="B387" s="34" t="s">
        <v>308</v>
      </c>
      <c r="C387" s="34" t="s">
        <v>116</v>
      </c>
      <c r="D387" s="19">
        <v>78.2</v>
      </c>
    </row>
    <row r="388" spans="1:4" s="4" customFormat="1" ht="22.5">
      <c r="A388" s="2" t="s">
        <v>117</v>
      </c>
      <c r="B388" s="34" t="s">
        <v>308</v>
      </c>
      <c r="C388" s="34" t="s">
        <v>118</v>
      </c>
      <c r="D388" s="19">
        <v>23.6</v>
      </c>
    </row>
    <row r="389" spans="1:4" s="4" customFormat="1" ht="22.5">
      <c r="A389" s="29" t="s">
        <v>575</v>
      </c>
      <c r="B389" s="34" t="s">
        <v>308</v>
      </c>
      <c r="C389" s="21" t="s">
        <v>55</v>
      </c>
      <c r="D389" s="19">
        <v>5</v>
      </c>
    </row>
    <row r="390" spans="1:4" s="4" customFormat="1" ht="14.25">
      <c r="A390" s="16" t="s">
        <v>309</v>
      </c>
      <c r="B390" s="47" t="s">
        <v>310</v>
      </c>
      <c r="C390" s="47" t="s">
        <v>6</v>
      </c>
      <c r="D390" s="18">
        <f>D391+D394+D397+D412</f>
        <v>17567.73351</v>
      </c>
    </row>
    <row r="391" spans="1:4" s="4" customFormat="1" ht="21.75">
      <c r="A391" s="16" t="s">
        <v>311</v>
      </c>
      <c r="B391" s="47" t="s">
        <v>312</v>
      </c>
      <c r="C391" s="47" t="s">
        <v>6</v>
      </c>
      <c r="D391" s="18">
        <f>D392</f>
        <v>0.55</v>
      </c>
    </row>
    <row r="392" spans="1:4" s="4" customFormat="1" ht="21.75">
      <c r="A392" s="16" t="s">
        <v>313</v>
      </c>
      <c r="B392" s="47" t="s">
        <v>314</v>
      </c>
      <c r="C392" s="47" t="s">
        <v>6</v>
      </c>
      <c r="D392" s="18">
        <f>D393</f>
        <v>0.55</v>
      </c>
    </row>
    <row r="393" spans="1:4" s="4" customFormat="1" ht="14.25">
      <c r="A393" s="2" t="s">
        <v>54</v>
      </c>
      <c r="B393" s="34" t="s">
        <v>314</v>
      </c>
      <c r="C393" s="34" t="s">
        <v>55</v>
      </c>
      <c r="D393" s="19">
        <v>0.55</v>
      </c>
    </row>
    <row r="394" spans="1:4" s="4" customFormat="1" ht="21.75" hidden="1">
      <c r="A394" s="16" t="s">
        <v>315</v>
      </c>
      <c r="B394" s="47" t="s">
        <v>316</v>
      </c>
      <c r="C394" s="47" t="s">
        <v>6</v>
      </c>
      <c r="D394" s="18">
        <f>D395</f>
        <v>0</v>
      </c>
    </row>
    <row r="395" spans="1:4" s="4" customFormat="1" ht="21.75" hidden="1">
      <c r="A395" s="16" t="s">
        <v>313</v>
      </c>
      <c r="B395" s="47" t="s">
        <v>317</v>
      </c>
      <c r="C395" s="47" t="s">
        <v>6</v>
      </c>
      <c r="D395" s="18">
        <f>D396</f>
        <v>0</v>
      </c>
    </row>
    <row r="396" spans="1:4" s="4" customFormat="1" ht="14.25" hidden="1">
      <c r="A396" s="2" t="s">
        <v>54</v>
      </c>
      <c r="B396" s="34" t="s">
        <v>317</v>
      </c>
      <c r="C396" s="34" t="s">
        <v>55</v>
      </c>
      <c r="D396" s="19">
        <v>0</v>
      </c>
    </row>
    <row r="397" spans="1:4" s="4" customFormat="1" ht="14.25">
      <c r="A397" s="16" t="s">
        <v>318</v>
      </c>
      <c r="B397" s="47" t="s">
        <v>319</v>
      </c>
      <c r="C397" s="47" t="s">
        <v>6</v>
      </c>
      <c r="D397" s="18">
        <f>D398+D406+D401+D404</f>
        <v>17427.18351</v>
      </c>
    </row>
    <row r="398" spans="1:4" s="4" customFormat="1" ht="14.25">
      <c r="A398" s="16" t="s">
        <v>601</v>
      </c>
      <c r="B398" s="47" t="s">
        <v>600</v>
      </c>
      <c r="C398" s="47"/>
      <c r="D398" s="18">
        <f>D399+D400</f>
        <v>2780</v>
      </c>
    </row>
    <row r="399" spans="1:4" s="4" customFormat="1" ht="22.5">
      <c r="A399" s="2" t="s">
        <v>511</v>
      </c>
      <c r="B399" s="34" t="s">
        <v>600</v>
      </c>
      <c r="C399" s="34" t="s">
        <v>512</v>
      </c>
      <c r="D399" s="19">
        <v>2780</v>
      </c>
    </row>
    <row r="400" spans="1:4" s="4" customFormat="1" ht="14.25" hidden="1">
      <c r="A400" s="2" t="s">
        <v>54</v>
      </c>
      <c r="B400" s="34" t="s">
        <v>600</v>
      </c>
      <c r="C400" s="34" t="s">
        <v>55</v>
      </c>
      <c r="D400" s="19"/>
    </row>
    <row r="401" spans="1:4" s="4" customFormat="1" ht="36">
      <c r="A401" s="59" t="s">
        <v>654</v>
      </c>
      <c r="B401" s="26" t="s">
        <v>655</v>
      </c>
      <c r="C401" s="26"/>
      <c r="D401" s="24">
        <f>D403+D402</f>
        <v>2000</v>
      </c>
    </row>
    <row r="402" spans="1:4" s="4" customFormat="1" ht="24">
      <c r="A402" s="59" t="s">
        <v>511</v>
      </c>
      <c r="B402" s="21" t="s">
        <v>655</v>
      </c>
      <c r="C402" s="21" t="s">
        <v>512</v>
      </c>
      <c r="D402" s="25">
        <v>2000</v>
      </c>
    </row>
    <row r="403" spans="1:4" s="4" customFormat="1" ht="14.25" hidden="1">
      <c r="A403" s="23" t="s">
        <v>54</v>
      </c>
      <c r="B403" s="21" t="s">
        <v>655</v>
      </c>
      <c r="C403" s="21" t="s">
        <v>55</v>
      </c>
      <c r="D403" s="25">
        <v>0</v>
      </c>
    </row>
    <row r="404" spans="1:4" s="4" customFormat="1" ht="24">
      <c r="A404" s="59" t="s">
        <v>656</v>
      </c>
      <c r="B404" s="26" t="s">
        <v>657</v>
      </c>
      <c r="C404" s="26"/>
      <c r="D404" s="24">
        <f>D405</f>
        <v>6979.78553</v>
      </c>
    </row>
    <row r="405" spans="1:4" s="4" customFormat="1" ht="24">
      <c r="A405" s="23" t="s">
        <v>513</v>
      </c>
      <c r="B405" s="21" t="s">
        <v>657</v>
      </c>
      <c r="C405" s="21" t="s">
        <v>514</v>
      </c>
      <c r="D405" s="25">
        <v>6979.78553</v>
      </c>
    </row>
    <row r="406" spans="1:4" s="4" customFormat="1" ht="21.75">
      <c r="A406" s="16" t="s">
        <v>313</v>
      </c>
      <c r="B406" s="47" t="s">
        <v>320</v>
      </c>
      <c r="C406" s="47" t="s">
        <v>6</v>
      </c>
      <c r="D406" s="18">
        <f>D407+D408+D409+D410+D411</f>
        <v>5667.39798</v>
      </c>
    </row>
    <row r="407" spans="1:4" s="4" customFormat="1" ht="22.5">
      <c r="A407" s="2" t="s">
        <v>511</v>
      </c>
      <c r="B407" s="34" t="s">
        <v>320</v>
      </c>
      <c r="C407" s="34" t="s">
        <v>512</v>
      </c>
      <c r="D407" s="19">
        <v>4705.7</v>
      </c>
    </row>
    <row r="408" spans="1:4" s="4" customFormat="1" ht="14.25">
      <c r="A408" s="2" t="s">
        <v>54</v>
      </c>
      <c r="B408" s="34" t="s">
        <v>320</v>
      </c>
      <c r="C408" s="34" t="s">
        <v>55</v>
      </c>
      <c r="D408" s="19">
        <v>360.7</v>
      </c>
    </row>
    <row r="409" spans="1:4" s="4" customFormat="1" ht="24">
      <c r="A409" s="23" t="s">
        <v>513</v>
      </c>
      <c r="B409" s="21" t="s">
        <v>320</v>
      </c>
      <c r="C409" s="21" t="s">
        <v>514</v>
      </c>
      <c r="D409" s="25">
        <v>0.69798</v>
      </c>
    </row>
    <row r="410" spans="1:4" s="4" customFormat="1" ht="14.25">
      <c r="A410" s="23" t="s">
        <v>27</v>
      </c>
      <c r="B410" s="21" t="s">
        <v>320</v>
      </c>
      <c r="C410" s="21" t="s">
        <v>95</v>
      </c>
      <c r="D410" s="25">
        <v>600</v>
      </c>
    </row>
    <row r="411" spans="1:4" s="4" customFormat="1" ht="33.75">
      <c r="A411" s="2" t="s">
        <v>591</v>
      </c>
      <c r="B411" s="21" t="s">
        <v>320</v>
      </c>
      <c r="C411" s="21" t="s">
        <v>504</v>
      </c>
      <c r="D411" s="25">
        <v>0.3</v>
      </c>
    </row>
    <row r="412" spans="1:4" s="4" customFormat="1" ht="21.75">
      <c r="A412" s="16" t="s">
        <v>685</v>
      </c>
      <c r="B412" s="26" t="s">
        <v>686</v>
      </c>
      <c r="C412" s="26"/>
      <c r="D412" s="24">
        <f>D413</f>
        <v>140</v>
      </c>
    </row>
    <row r="413" spans="1:4" s="4" customFormat="1" ht="21.75">
      <c r="A413" s="16" t="s">
        <v>313</v>
      </c>
      <c r="B413" s="26" t="s">
        <v>687</v>
      </c>
      <c r="C413" s="26"/>
      <c r="D413" s="24">
        <f>D414</f>
        <v>140</v>
      </c>
    </row>
    <row r="414" spans="1:4" s="4" customFormat="1" ht="14.25">
      <c r="A414" s="2" t="s">
        <v>54</v>
      </c>
      <c r="B414" s="21" t="s">
        <v>687</v>
      </c>
      <c r="C414" s="21" t="s">
        <v>55</v>
      </c>
      <c r="D414" s="25">
        <v>140</v>
      </c>
    </row>
    <row r="415" spans="1:4" s="4" customFormat="1" ht="21.75">
      <c r="A415" s="16" t="s">
        <v>321</v>
      </c>
      <c r="B415" s="47" t="s">
        <v>322</v>
      </c>
      <c r="C415" s="47" t="s">
        <v>6</v>
      </c>
      <c r="D415" s="18">
        <f>D416</f>
        <v>27207.33241</v>
      </c>
    </row>
    <row r="416" spans="1:4" s="4" customFormat="1" ht="32.25">
      <c r="A416" s="16" t="s">
        <v>323</v>
      </c>
      <c r="B416" s="47" t="s">
        <v>324</v>
      </c>
      <c r="C416" s="47" t="s">
        <v>6</v>
      </c>
      <c r="D416" s="18">
        <f>D417+D419+D421+D425</f>
        <v>27207.33241</v>
      </c>
    </row>
    <row r="417" spans="1:4" s="4" customFormat="1" ht="21.75">
      <c r="A417" s="16" t="s">
        <v>325</v>
      </c>
      <c r="B417" s="47" t="s">
        <v>326</v>
      </c>
      <c r="C417" s="47" t="s">
        <v>6</v>
      </c>
      <c r="D417" s="18">
        <f>D418</f>
        <v>4933.5</v>
      </c>
    </row>
    <row r="418" spans="1:4" s="4" customFormat="1" ht="14.25">
      <c r="A418" s="2" t="s">
        <v>54</v>
      </c>
      <c r="B418" s="34" t="s">
        <v>326</v>
      </c>
      <c r="C418" s="34" t="s">
        <v>55</v>
      </c>
      <c r="D418" s="19">
        <v>4933.5</v>
      </c>
    </row>
    <row r="419" spans="1:4" s="4" customFormat="1" ht="14.25">
      <c r="A419" s="16" t="s">
        <v>327</v>
      </c>
      <c r="B419" s="47" t="s">
        <v>328</v>
      </c>
      <c r="C419" s="47" t="s">
        <v>6</v>
      </c>
      <c r="D419" s="18">
        <f>D420</f>
        <v>5441</v>
      </c>
    </row>
    <row r="420" spans="1:4" s="4" customFormat="1" ht="14.25">
      <c r="A420" s="2" t="s">
        <v>27</v>
      </c>
      <c r="B420" s="34" t="s">
        <v>328</v>
      </c>
      <c r="C420" s="34" t="s">
        <v>28</v>
      </c>
      <c r="D420" s="19">
        <v>5441</v>
      </c>
    </row>
    <row r="421" spans="1:4" s="4" customFormat="1" ht="42.75">
      <c r="A421" s="16" t="s">
        <v>329</v>
      </c>
      <c r="B421" s="47" t="s">
        <v>330</v>
      </c>
      <c r="C421" s="47" t="s">
        <v>6</v>
      </c>
      <c r="D421" s="18">
        <f>D422+D423+D424</f>
        <v>12082.832409999999</v>
      </c>
    </row>
    <row r="422" spans="1:4" s="4" customFormat="1" ht="14.25">
      <c r="A422" s="2" t="s">
        <v>54</v>
      </c>
      <c r="B422" s="34" t="s">
        <v>330</v>
      </c>
      <c r="C422" s="34" t="s">
        <v>55</v>
      </c>
      <c r="D422" s="19">
        <v>2345.9</v>
      </c>
    </row>
    <row r="423" spans="1:4" s="4" customFormat="1" ht="14.25">
      <c r="A423" s="2" t="s">
        <v>331</v>
      </c>
      <c r="B423" s="34" t="s">
        <v>330</v>
      </c>
      <c r="C423" s="34" t="s">
        <v>332</v>
      </c>
      <c r="D423" s="19">
        <v>9527.93241</v>
      </c>
    </row>
    <row r="424" spans="1:4" s="4" customFormat="1" ht="14.25">
      <c r="A424" s="2" t="s">
        <v>27</v>
      </c>
      <c r="B424" s="34" t="s">
        <v>330</v>
      </c>
      <c r="C424" s="34" t="s">
        <v>95</v>
      </c>
      <c r="D424" s="19">
        <v>209</v>
      </c>
    </row>
    <row r="425" spans="1:4" s="4" customFormat="1" ht="60">
      <c r="A425" s="59" t="s">
        <v>658</v>
      </c>
      <c r="B425" s="26" t="s">
        <v>659</v>
      </c>
      <c r="C425" s="26" t="s">
        <v>6</v>
      </c>
      <c r="D425" s="24">
        <f>D426</f>
        <v>4750</v>
      </c>
    </row>
    <row r="426" spans="1:4" s="4" customFormat="1" ht="14.25">
      <c r="A426" s="23" t="s">
        <v>54</v>
      </c>
      <c r="B426" s="21" t="s">
        <v>659</v>
      </c>
      <c r="C426" s="21" t="s">
        <v>55</v>
      </c>
      <c r="D426" s="25">
        <v>4750</v>
      </c>
    </row>
    <row r="427" spans="1:4" s="4" customFormat="1" ht="32.25">
      <c r="A427" s="16" t="s">
        <v>333</v>
      </c>
      <c r="B427" s="47" t="s">
        <v>334</v>
      </c>
      <c r="C427" s="47" t="s">
        <v>6</v>
      </c>
      <c r="D427" s="18">
        <f>D428+D431</f>
        <v>467.95000000000005</v>
      </c>
    </row>
    <row r="428" spans="1:4" s="4" customFormat="1" ht="14.25">
      <c r="A428" s="16" t="s">
        <v>339</v>
      </c>
      <c r="B428" s="47" t="s">
        <v>340</v>
      </c>
      <c r="C428" s="47" t="s">
        <v>6</v>
      </c>
      <c r="D428" s="18">
        <f>D429</f>
        <v>51.51818</v>
      </c>
    </row>
    <row r="429" spans="1:4" s="4" customFormat="1" ht="14.25">
      <c r="A429" s="16" t="s">
        <v>337</v>
      </c>
      <c r="B429" s="47" t="s">
        <v>341</v>
      </c>
      <c r="C429" s="47" t="s">
        <v>6</v>
      </c>
      <c r="D429" s="18">
        <f>D430</f>
        <v>51.51818</v>
      </c>
    </row>
    <row r="430" spans="1:4" s="4" customFormat="1" ht="14.25">
      <c r="A430" s="2" t="s">
        <v>54</v>
      </c>
      <c r="B430" s="34" t="s">
        <v>341</v>
      </c>
      <c r="C430" s="34" t="s">
        <v>55</v>
      </c>
      <c r="D430" s="19">
        <v>51.51818</v>
      </c>
    </row>
    <row r="431" spans="1:4" s="4" customFormat="1" ht="32.25">
      <c r="A431" s="16" t="s">
        <v>335</v>
      </c>
      <c r="B431" s="47" t="s">
        <v>336</v>
      </c>
      <c r="C431" s="47" t="s">
        <v>6</v>
      </c>
      <c r="D431" s="18">
        <f>D432+D434</f>
        <v>416.43182</v>
      </c>
    </row>
    <row r="432" spans="1:4" s="4" customFormat="1" ht="32.25">
      <c r="A432" s="16" t="s">
        <v>335</v>
      </c>
      <c r="B432" s="47" t="s">
        <v>602</v>
      </c>
      <c r="C432" s="47"/>
      <c r="D432" s="18">
        <f>D433</f>
        <v>344.2</v>
      </c>
    </row>
    <row r="433" spans="1:4" s="4" customFormat="1" ht="22.5">
      <c r="A433" s="2" t="s">
        <v>575</v>
      </c>
      <c r="B433" s="34" t="s">
        <v>602</v>
      </c>
      <c r="C433" s="34" t="s">
        <v>55</v>
      </c>
      <c r="D433" s="19">
        <v>344.2</v>
      </c>
    </row>
    <row r="434" spans="1:4" s="4" customFormat="1" ht="14.25">
      <c r="A434" s="16" t="s">
        <v>337</v>
      </c>
      <c r="B434" s="47" t="s">
        <v>338</v>
      </c>
      <c r="C434" s="47" t="s">
        <v>6</v>
      </c>
      <c r="D434" s="18">
        <f>D435</f>
        <v>72.23182000000001</v>
      </c>
    </row>
    <row r="435" spans="1:4" s="4" customFormat="1" ht="14.25">
      <c r="A435" s="2" t="s">
        <v>54</v>
      </c>
      <c r="B435" s="34" t="s">
        <v>338</v>
      </c>
      <c r="C435" s="34" t="s">
        <v>55</v>
      </c>
      <c r="D435" s="19">
        <v>72.23182000000001</v>
      </c>
    </row>
    <row r="436" spans="1:4" s="4" customFormat="1" ht="21.75">
      <c r="A436" s="16" t="s">
        <v>342</v>
      </c>
      <c r="B436" s="47" t="s">
        <v>343</v>
      </c>
      <c r="C436" s="47" t="s">
        <v>6</v>
      </c>
      <c r="D436" s="18">
        <f>D437+D441+D460+D464+D476+D487+D493+D507+D511+D515</f>
        <v>169108.88332</v>
      </c>
    </row>
    <row r="437" spans="1:4" s="4" customFormat="1" ht="14.25">
      <c r="A437" s="16" t="s">
        <v>344</v>
      </c>
      <c r="B437" s="47" t="s">
        <v>345</v>
      </c>
      <c r="C437" s="47" t="s">
        <v>6</v>
      </c>
      <c r="D437" s="18">
        <f>D438</f>
        <v>4.5</v>
      </c>
    </row>
    <row r="438" spans="1:4" s="4" customFormat="1" ht="21.75">
      <c r="A438" s="16" t="s">
        <v>346</v>
      </c>
      <c r="B438" s="47" t="s">
        <v>347</v>
      </c>
      <c r="C438" s="47" t="s">
        <v>6</v>
      </c>
      <c r="D438" s="18">
        <f>D439</f>
        <v>4.5</v>
      </c>
    </row>
    <row r="439" spans="1:4" s="4" customFormat="1" ht="21.75">
      <c r="A439" s="16" t="s">
        <v>348</v>
      </c>
      <c r="B439" s="47" t="s">
        <v>349</v>
      </c>
      <c r="C439" s="47" t="s">
        <v>6</v>
      </c>
      <c r="D439" s="18">
        <f>D440</f>
        <v>4.5</v>
      </c>
    </row>
    <row r="440" spans="1:4" s="4" customFormat="1" ht="14.25">
      <c r="A440" s="2" t="s">
        <v>54</v>
      </c>
      <c r="B440" s="34" t="s">
        <v>349</v>
      </c>
      <c r="C440" s="34" t="s">
        <v>55</v>
      </c>
      <c r="D440" s="19">
        <v>4.5</v>
      </c>
    </row>
    <row r="441" spans="1:4" s="4" customFormat="1" ht="21.75">
      <c r="A441" s="16" t="s">
        <v>350</v>
      </c>
      <c r="B441" s="47" t="s">
        <v>351</v>
      </c>
      <c r="C441" s="47" t="s">
        <v>6</v>
      </c>
      <c r="D441" s="18">
        <f>D442+D448+D453</f>
        <v>55322.898180000004</v>
      </c>
    </row>
    <row r="442" spans="1:4" s="4" customFormat="1" ht="14.25">
      <c r="A442" s="16" t="s">
        <v>352</v>
      </c>
      <c r="B442" s="47" t="s">
        <v>353</v>
      </c>
      <c r="C442" s="47" t="s">
        <v>6</v>
      </c>
      <c r="D442" s="18">
        <f>D443</f>
        <v>5373.75839</v>
      </c>
    </row>
    <row r="443" spans="1:4" s="4" customFormat="1" ht="21.75">
      <c r="A443" s="16" t="s">
        <v>354</v>
      </c>
      <c r="B443" s="47" t="s">
        <v>355</v>
      </c>
      <c r="C443" s="47" t="s">
        <v>6</v>
      </c>
      <c r="D443" s="18">
        <f>D444+D445+D446+D447</f>
        <v>5373.75839</v>
      </c>
    </row>
    <row r="444" spans="1:4" s="4" customFormat="1" ht="14.25">
      <c r="A444" s="2" t="s">
        <v>115</v>
      </c>
      <c r="B444" s="34" t="s">
        <v>355</v>
      </c>
      <c r="C444" s="34" t="s">
        <v>116</v>
      </c>
      <c r="D444" s="19">
        <v>3769.8</v>
      </c>
    </row>
    <row r="445" spans="1:4" s="4" customFormat="1" ht="22.5">
      <c r="A445" s="2" t="s">
        <v>356</v>
      </c>
      <c r="B445" s="34" t="s">
        <v>355</v>
      </c>
      <c r="C445" s="34" t="s">
        <v>357</v>
      </c>
      <c r="D445" s="19">
        <v>0.7575</v>
      </c>
    </row>
    <row r="446" spans="1:4" s="4" customFormat="1" ht="22.5">
      <c r="A446" s="2" t="s">
        <v>117</v>
      </c>
      <c r="B446" s="34" t="s">
        <v>355</v>
      </c>
      <c r="C446" s="34" t="s">
        <v>118</v>
      </c>
      <c r="D446" s="19">
        <v>1117.2008899999998</v>
      </c>
    </row>
    <row r="447" spans="1:4" s="4" customFormat="1" ht="14.25">
      <c r="A447" s="2" t="s">
        <v>54</v>
      </c>
      <c r="B447" s="34" t="s">
        <v>355</v>
      </c>
      <c r="C447" s="34" t="s">
        <v>55</v>
      </c>
      <c r="D447" s="19">
        <v>486</v>
      </c>
    </row>
    <row r="448" spans="1:4" s="4" customFormat="1" ht="21.75">
      <c r="A448" s="16" t="s">
        <v>358</v>
      </c>
      <c r="B448" s="47" t="s">
        <v>359</v>
      </c>
      <c r="C448" s="47" t="s">
        <v>6</v>
      </c>
      <c r="D448" s="18">
        <f>D449+D451</f>
        <v>4799.51679</v>
      </c>
    </row>
    <row r="449" spans="1:4" s="4" customFormat="1" ht="14.25">
      <c r="A449" s="16" t="s">
        <v>604</v>
      </c>
      <c r="B449" s="26" t="s">
        <v>603</v>
      </c>
      <c r="C449" s="26"/>
      <c r="D449" s="24">
        <f>D450</f>
        <v>3999.1035899999997</v>
      </c>
    </row>
    <row r="450" spans="1:4" s="4" customFormat="1" ht="14.25">
      <c r="A450" s="2" t="s">
        <v>362</v>
      </c>
      <c r="B450" s="21" t="s">
        <v>603</v>
      </c>
      <c r="C450" s="21" t="s">
        <v>363</v>
      </c>
      <c r="D450" s="25">
        <v>3999.1035899999997</v>
      </c>
    </row>
    <row r="451" spans="1:4" s="4" customFormat="1" ht="14.25">
      <c r="A451" s="16" t="s">
        <v>360</v>
      </c>
      <c r="B451" s="47" t="s">
        <v>361</v>
      </c>
      <c r="C451" s="47" t="s">
        <v>6</v>
      </c>
      <c r="D451" s="18">
        <f>D452</f>
        <v>800.4132</v>
      </c>
    </row>
    <row r="452" spans="1:4" s="4" customFormat="1" ht="14.25">
      <c r="A452" s="2" t="s">
        <v>362</v>
      </c>
      <c r="B452" s="34" t="s">
        <v>361</v>
      </c>
      <c r="C452" s="34" t="s">
        <v>363</v>
      </c>
      <c r="D452" s="19">
        <v>800.4132</v>
      </c>
    </row>
    <row r="453" spans="1:4" s="4" customFormat="1" ht="21.75">
      <c r="A453" s="16" t="s">
        <v>364</v>
      </c>
      <c r="B453" s="47" t="s">
        <v>365</v>
      </c>
      <c r="C453" s="47" t="s">
        <v>6</v>
      </c>
      <c r="D453" s="18">
        <f>D454+D456+D458</f>
        <v>45149.623</v>
      </c>
    </row>
    <row r="454" spans="1:4" s="4" customFormat="1" ht="21.75">
      <c r="A454" s="16" t="s">
        <v>366</v>
      </c>
      <c r="B454" s="47" t="s">
        <v>367</v>
      </c>
      <c r="C454" s="47" t="s">
        <v>6</v>
      </c>
      <c r="D454" s="18">
        <f>D455</f>
        <v>2025</v>
      </c>
    </row>
    <row r="455" spans="1:4" s="4" customFormat="1" ht="14.25">
      <c r="A455" s="2" t="s">
        <v>368</v>
      </c>
      <c r="B455" s="34" t="s">
        <v>367</v>
      </c>
      <c r="C455" s="34" t="s">
        <v>369</v>
      </c>
      <c r="D455" s="19">
        <v>2025</v>
      </c>
    </row>
    <row r="456" spans="1:4" s="4" customFormat="1" ht="21.75">
      <c r="A456" s="16" t="s">
        <v>370</v>
      </c>
      <c r="B456" s="47" t="s">
        <v>371</v>
      </c>
      <c r="C456" s="47" t="s">
        <v>6</v>
      </c>
      <c r="D456" s="18">
        <f>D457</f>
        <v>29969.2</v>
      </c>
    </row>
    <row r="457" spans="1:4" s="4" customFormat="1" ht="14.25">
      <c r="A457" s="2" t="s">
        <v>368</v>
      </c>
      <c r="B457" s="34" t="s">
        <v>371</v>
      </c>
      <c r="C457" s="34" t="s">
        <v>369</v>
      </c>
      <c r="D457" s="19">
        <v>29969.2</v>
      </c>
    </row>
    <row r="458" spans="1:4" s="4" customFormat="1" ht="21.75">
      <c r="A458" s="16" t="s">
        <v>364</v>
      </c>
      <c r="B458" s="26" t="s">
        <v>605</v>
      </c>
      <c r="C458" s="41"/>
      <c r="D458" s="24">
        <f>D459</f>
        <v>13155.423</v>
      </c>
    </row>
    <row r="459" spans="1:4" s="4" customFormat="1" ht="14.25">
      <c r="A459" s="51" t="s">
        <v>593</v>
      </c>
      <c r="B459" s="49" t="s">
        <v>605</v>
      </c>
      <c r="C459" s="50" t="s">
        <v>592</v>
      </c>
      <c r="D459" s="25">
        <v>13155.423</v>
      </c>
    </row>
    <row r="460" spans="1:4" s="4" customFormat="1" ht="21.75">
      <c r="A460" s="16" t="s">
        <v>372</v>
      </c>
      <c r="B460" s="47" t="s">
        <v>373</v>
      </c>
      <c r="C460" s="47" t="s">
        <v>6</v>
      </c>
      <c r="D460" s="18">
        <f>D461</f>
        <v>10</v>
      </c>
    </row>
    <row r="461" spans="1:4" s="4" customFormat="1" ht="21.75">
      <c r="A461" s="16" t="s">
        <v>374</v>
      </c>
      <c r="B461" s="47" t="s">
        <v>375</v>
      </c>
      <c r="C461" s="47" t="s">
        <v>6</v>
      </c>
      <c r="D461" s="18">
        <f>D462</f>
        <v>10</v>
      </c>
    </row>
    <row r="462" spans="1:4" s="4" customFormat="1" ht="14.25">
      <c r="A462" s="16" t="s">
        <v>376</v>
      </c>
      <c r="B462" s="47" t="s">
        <v>377</v>
      </c>
      <c r="C462" s="47" t="s">
        <v>6</v>
      </c>
      <c r="D462" s="18">
        <f>D463</f>
        <v>10</v>
      </c>
    </row>
    <row r="463" spans="1:4" s="4" customFormat="1" ht="14.25">
      <c r="A463" s="2" t="s">
        <v>54</v>
      </c>
      <c r="B463" s="34" t="s">
        <v>377</v>
      </c>
      <c r="C463" s="34" t="s">
        <v>55</v>
      </c>
      <c r="D463" s="19">
        <v>10</v>
      </c>
    </row>
    <row r="464" spans="1:4" s="4" customFormat="1" ht="21.75">
      <c r="A464" s="16" t="s">
        <v>378</v>
      </c>
      <c r="B464" s="47" t="s">
        <v>379</v>
      </c>
      <c r="C464" s="47" t="s">
        <v>6</v>
      </c>
      <c r="D464" s="18">
        <f>D465+D471</f>
        <v>4743.60434</v>
      </c>
    </row>
    <row r="465" spans="1:4" s="4" customFormat="1" ht="32.25">
      <c r="A465" s="16" t="s">
        <v>380</v>
      </c>
      <c r="B465" s="47" t="s">
        <v>381</v>
      </c>
      <c r="C465" s="47" t="s">
        <v>6</v>
      </c>
      <c r="D465" s="18">
        <f>D466</f>
        <v>3977.2478799999994</v>
      </c>
    </row>
    <row r="466" spans="1:4" s="4" customFormat="1" ht="14.25">
      <c r="A466" s="16" t="s">
        <v>382</v>
      </c>
      <c r="B466" s="47" t="s">
        <v>383</v>
      </c>
      <c r="C466" s="47" t="s">
        <v>6</v>
      </c>
      <c r="D466" s="18">
        <f>D467+D468+D469+D470</f>
        <v>3977.2478799999994</v>
      </c>
    </row>
    <row r="467" spans="1:4" s="4" customFormat="1" ht="14.25">
      <c r="A467" s="2" t="s">
        <v>54</v>
      </c>
      <c r="B467" s="34" t="s">
        <v>383</v>
      </c>
      <c r="C467" s="34" t="s">
        <v>55</v>
      </c>
      <c r="D467" s="19">
        <v>788</v>
      </c>
    </row>
    <row r="468" spans="1:4" s="4" customFormat="1" ht="33.75">
      <c r="A468" s="2" t="s">
        <v>591</v>
      </c>
      <c r="B468" s="34" t="s">
        <v>383</v>
      </c>
      <c r="C468" s="34" t="s">
        <v>504</v>
      </c>
      <c r="D468" s="19">
        <v>3116.26088</v>
      </c>
    </row>
    <row r="469" spans="1:4" s="4" customFormat="1" ht="14.25">
      <c r="A469" s="2" t="s">
        <v>67</v>
      </c>
      <c r="B469" s="34" t="s">
        <v>383</v>
      </c>
      <c r="C469" s="34" t="s">
        <v>68</v>
      </c>
      <c r="D469" s="19">
        <v>3.778</v>
      </c>
    </row>
    <row r="470" spans="1:4" s="4" customFormat="1" ht="14.25">
      <c r="A470" s="2" t="s">
        <v>384</v>
      </c>
      <c r="B470" s="34" t="s">
        <v>383</v>
      </c>
      <c r="C470" s="34" t="s">
        <v>385</v>
      </c>
      <c r="D470" s="19">
        <v>69.209</v>
      </c>
    </row>
    <row r="471" spans="1:4" s="4" customFormat="1" ht="14.25">
      <c r="A471" s="16" t="s">
        <v>386</v>
      </c>
      <c r="B471" s="47" t="s">
        <v>387</v>
      </c>
      <c r="C471" s="47" t="s">
        <v>6</v>
      </c>
      <c r="D471" s="18">
        <f>D472+D474</f>
        <v>766.35646</v>
      </c>
    </row>
    <row r="472" spans="1:4" s="4" customFormat="1" ht="21.75">
      <c r="A472" s="16" t="s">
        <v>607</v>
      </c>
      <c r="B472" s="47" t="s">
        <v>606</v>
      </c>
      <c r="C472" s="47"/>
      <c r="D472" s="18">
        <f>D473</f>
        <v>526.6</v>
      </c>
    </row>
    <row r="473" spans="1:4" s="4" customFormat="1" ht="22.5">
      <c r="A473" s="2" t="s">
        <v>575</v>
      </c>
      <c r="B473" s="34" t="s">
        <v>606</v>
      </c>
      <c r="C473" s="34" t="s">
        <v>55</v>
      </c>
      <c r="D473" s="19">
        <v>526.6</v>
      </c>
    </row>
    <row r="474" spans="1:4" s="4" customFormat="1" ht="14.25">
      <c r="A474" s="16" t="s">
        <v>388</v>
      </c>
      <c r="B474" s="47" t="s">
        <v>389</v>
      </c>
      <c r="C474" s="47" t="s">
        <v>6</v>
      </c>
      <c r="D474" s="18">
        <f>D475</f>
        <v>239.75646</v>
      </c>
    </row>
    <row r="475" spans="1:4" s="4" customFormat="1" ht="14.25">
      <c r="A475" s="2" t="s">
        <v>54</v>
      </c>
      <c r="B475" s="34" t="s">
        <v>389</v>
      </c>
      <c r="C475" s="34" t="s">
        <v>55</v>
      </c>
      <c r="D475" s="19">
        <v>239.75646</v>
      </c>
    </row>
    <row r="476" spans="1:4" s="4" customFormat="1" ht="14.25">
      <c r="A476" s="16" t="s">
        <v>390</v>
      </c>
      <c r="B476" s="47" t="s">
        <v>391</v>
      </c>
      <c r="C476" s="47" t="s">
        <v>6</v>
      </c>
      <c r="D476" s="18">
        <f>D477+D482</f>
        <v>1476.43781</v>
      </c>
    </row>
    <row r="477" spans="1:4" s="4" customFormat="1" ht="21.75">
      <c r="A477" s="16" t="s">
        <v>396</v>
      </c>
      <c r="B477" s="47" t="s">
        <v>397</v>
      </c>
      <c r="C477" s="47" t="s">
        <v>6</v>
      </c>
      <c r="D477" s="18">
        <f>D478</f>
        <v>700.4378099999999</v>
      </c>
    </row>
    <row r="478" spans="1:4" s="4" customFormat="1" ht="21.75">
      <c r="A478" s="16" t="s">
        <v>398</v>
      </c>
      <c r="B478" s="47" t="s">
        <v>399</v>
      </c>
      <c r="C478" s="47" t="s">
        <v>6</v>
      </c>
      <c r="D478" s="18">
        <f>D479+D480+D481</f>
        <v>700.4378099999999</v>
      </c>
    </row>
    <row r="479" spans="1:4" s="4" customFormat="1" ht="14.25">
      <c r="A479" s="2" t="s">
        <v>115</v>
      </c>
      <c r="B479" s="34" t="s">
        <v>399</v>
      </c>
      <c r="C479" s="34" t="s">
        <v>116</v>
      </c>
      <c r="D479" s="19">
        <v>474.7</v>
      </c>
    </row>
    <row r="480" spans="1:4" s="4" customFormat="1" ht="22.5">
      <c r="A480" s="2" t="s">
        <v>117</v>
      </c>
      <c r="B480" s="34" t="s">
        <v>399</v>
      </c>
      <c r="C480" s="34" t="s">
        <v>118</v>
      </c>
      <c r="D480" s="19">
        <v>140.69285</v>
      </c>
    </row>
    <row r="481" spans="1:4" s="4" customFormat="1" ht="14.25">
      <c r="A481" s="2" t="s">
        <v>54</v>
      </c>
      <c r="B481" s="34" t="s">
        <v>399</v>
      </c>
      <c r="C481" s="34" t="s">
        <v>55</v>
      </c>
      <c r="D481" s="19">
        <v>85.04496</v>
      </c>
    </row>
    <row r="482" spans="1:4" s="4" customFormat="1" ht="53.25">
      <c r="A482" s="16" t="s">
        <v>392</v>
      </c>
      <c r="B482" s="47" t="s">
        <v>393</v>
      </c>
      <c r="C482" s="47" t="s">
        <v>6</v>
      </c>
      <c r="D482" s="18">
        <f>D483</f>
        <v>776</v>
      </c>
    </row>
    <row r="483" spans="1:4" s="4" customFormat="1" ht="21.75">
      <c r="A483" s="16" t="s">
        <v>394</v>
      </c>
      <c r="B483" s="47" t="s">
        <v>395</v>
      </c>
      <c r="C483" s="47" t="s">
        <v>6</v>
      </c>
      <c r="D483" s="18">
        <f>D484+D485+D486</f>
        <v>776</v>
      </c>
    </row>
    <row r="484" spans="1:4" s="4" customFormat="1" ht="14.25">
      <c r="A484" s="2" t="s">
        <v>115</v>
      </c>
      <c r="B484" s="34" t="s">
        <v>395</v>
      </c>
      <c r="C484" s="34" t="s">
        <v>116</v>
      </c>
      <c r="D484" s="19">
        <v>359.1</v>
      </c>
    </row>
    <row r="485" spans="1:4" s="4" customFormat="1" ht="22.5">
      <c r="A485" s="2" t="s">
        <v>117</v>
      </c>
      <c r="B485" s="34" t="s">
        <v>395</v>
      </c>
      <c r="C485" s="34" t="s">
        <v>118</v>
      </c>
      <c r="D485" s="19">
        <v>108.5</v>
      </c>
    </row>
    <row r="486" spans="1:4" s="4" customFormat="1" ht="14.25">
      <c r="A486" s="2" t="s">
        <v>54</v>
      </c>
      <c r="B486" s="34" t="s">
        <v>395</v>
      </c>
      <c r="C486" s="34" t="s">
        <v>55</v>
      </c>
      <c r="D486" s="19">
        <v>308.4</v>
      </c>
    </row>
    <row r="487" spans="1:4" s="4" customFormat="1" ht="21.75">
      <c r="A487" s="16" t="s">
        <v>400</v>
      </c>
      <c r="B487" s="47" t="s">
        <v>401</v>
      </c>
      <c r="C487" s="47" t="s">
        <v>6</v>
      </c>
      <c r="D487" s="18">
        <f>D488</f>
        <v>1826.8000000000002</v>
      </c>
    </row>
    <row r="488" spans="1:4" s="4" customFormat="1" ht="32.25">
      <c r="A488" s="16" t="s">
        <v>402</v>
      </c>
      <c r="B488" s="47" t="s">
        <v>403</v>
      </c>
      <c r="C488" s="47" t="s">
        <v>6</v>
      </c>
      <c r="D488" s="18">
        <f>D489</f>
        <v>1826.8000000000002</v>
      </c>
    </row>
    <row r="489" spans="1:4" s="4" customFormat="1" ht="14.25">
      <c r="A489" s="16" t="s">
        <v>404</v>
      </c>
      <c r="B489" s="47" t="s">
        <v>405</v>
      </c>
      <c r="C489" s="47" t="s">
        <v>6</v>
      </c>
      <c r="D489" s="18">
        <f>D490+D491+D492</f>
        <v>1826.8000000000002</v>
      </c>
    </row>
    <row r="490" spans="1:4" s="4" customFormat="1" ht="14.25">
      <c r="A490" s="2" t="s">
        <v>115</v>
      </c>
      <c r="B490" s="34" t="s">
        <v>405</v>
      </c>
      <c r="C490" s="34" t="s">
        <v>116</v>
      </c>
      <c r="D490" s="19">
        <v>1080</v>
      </c>
    </row>
    <row r="491" spans="1:4" s="4" customFormat="1" ht="22.5">
      <c r="A491" s="2" t="s">
        <v>117</v>
      </c>
      <c r="B491" s="34" t="s">
        <v>405</v>
      </c>
      <c r="C491" s="34" t="s">
        <v>118</v>
      </c>
      <c r="D491" s="19">
        <v>326.2</v>
      </c>
    </row>
    <row r="492" spans="1:4" s="4" customFormat="1" ht="14.25">
      <c r="A492" s="2" t="s">
        <v>54</v>
      </c>
      <c r="B492" s="34" t="s">
        <v>405</v>
      </c>
      <c r="C492" s="34" t="s">
        <v>55</v>
      </c>
      <c r="D492" s="19">
        <v>420.6</v>
      </c>
    </row>
    <row r="493" spans="1:4" s="4" customFormat="1" ht="21.75">
      <c r="A493" s="16" t="s">
        <v>406</v>
      </c>
      <c r="B493" s="47" t="s">
        <v>407</v>
      </c>
      <c r="C493" s="47" t="s">
        <v>6</v>
      </c>
      <c r="D493" s="18">
        <f>D494+D498+D501+D504</f>
        <v>59.499030000000005</v>
      </c>
    </row>
    <row r="494" spans="1:4" s="4" customFormat="1" ht="32.25">
      <c r="A494" s="16" t="s">
        <v>415</v>
      </c>
      <c r="B494" s="47" t="s">
        <v>416</v>
      </c>
      <c r="C494" s="47" t="s">
        <v>6</v>
      </c>
      <c r="D494" s="18">
        <f>D495</f>
        <v>14.5</v>
      </c>
    </row>
    <row r="495" spans="1:4" s="4" customFormat="1" ht="14.25">
      <c r="A495" s="16" t="s">
        <v>410</v>
      </c>
      <c r="B495" s="47" t="s">
        <v>417</v>
      </c>
      <c r="C495" s="47" t="s">
        <v>6</v>
      </c>
      <c r="D495" s="18">
        <f>D496+D497</f>
        <v>14.5</v>
      </c>
    </row>
    <row r="496" spans="1:4" s="4" customFormat="1" ht="14.25">
      <c r="A496" s="2" t="s">
        <v>54</v>
      </c>
      <c r="B496" s="34" t="s">
        <v>417</v>
      </c>
      <c r="C496" s="34" t="s">
        <v>55</v>
      </c>
      <c r="D496" s="19">
        <v>5.5</v>
      </c>
    </row>
    <row r="497" spans="1:4" s="4" customFormat="1" ht="14.25">
      <c r="A497" s="2" t="s">
        <v>69</v>
      </c>
      <c r="B497" s="34" t="s">
        <v>417</v>
      </c>
      <c r="C497" s="34" t="s">
        <v>70</v>
      </c>
      <c r="D497" s="19">
        <v>9</v>
      </c>
    </row>
    <row r="498" spans="1:4" s="4" customFormat="1" ht="21.75">
      <c r="A498" s="16" t="s">
        <v>408</v>
      </c>
      <c r="B498" s="47" t="s">
        <v>409</v>
      </c>
      <c r="C498" s="47" t="s">
        <v>6</v>
      </c>
      <c r="D498" s="18">
        <f>D499</f>
        <v>36.19903</v>
      </c>
    </row>
    <row r="499" spans="1:4" s="4" customFormat="1" ht="14.25">
      <c r="A499" s="16" t="s">
        <v>410</v>
      </c>
      <c r="B499" s="47" t="s">
        <v>411</v>
      </c>
      <c r="C499" s="47" t="s">
        <v>6</v>
      </c>
      <c r="D499" s="18">
        <f>D500</f>
        <v>36.19903</v>
      </c>
    </row>
    <row r="500" spans="1:4" s="4" customFormat="1" ht="14.25">
      <c r="A500" s="2" t="s">
        <v>54</v>
      </c>
      <c r="B500" s="34" t="s">
        <v>411</v>
      </c>
      <c r="C500" s="34" t="s">
        <v>55</v>
      </c>
      <c r="D500" s="19">
        <v>36.19903</v>
      </c>
    </row>
    <row r="501" spans="1:4" s="4" customFormat="1" ht="14.25">
      <c r="A501" s="16" t="s">
        <v>412</v>
      </c>
      <c r="B501" s="47" t="s">
        <v>413</v>
      </c>
      <c r="C501" s="47" t="s">
        <v>6</v>
      </c>
      <c r="D501" s="18">
        <f>D502</f>
        <v>8.8</v>
      </c>
    </row>
    <row r="502" spans="1:4" s="4" customFormat="1" ht="14.25">
      <c r="A502" s="16" t="s">
        <v>410</v>
      </c>
      <c r="B502" s="47" t="s">
        <v>414</v>
      </c>
      <c r="C502" s="47" t="s">
        <v>6</v>
      </c>
      <c r="D502" s="18">
        <f>D503</f>
        <v>8.8</v>
      </c>
    </row>
    <row r="503" spans="1:4" s="4" customFormat="1" ht="14.25">
      <c r="A503" s="2" t="s">
        <v>54</v>
      </c>
      <c r="B503" s="34" t="s">
        <v>414</v>
      </c>
      <c r="C503" s="34" t="s">
        <v>55</v>
      </c>
      <c r="D503" s="19">
        <v>8.8</v>
      </c>
    </row>
    <row r="504" spans="1:4" s="4" customFormat="1" ht="21.75" hidden="1">
      <c r="A504" s="16" t="s">
        <v>418</v>
      </c>
      <c r="B504" s="47" t="s">
        <v>419</v>
      </c>
      <c r="C504" s="47" t="s">
        <v>6</v>
      </c>
      <c r="D504" s="18">
        <f>D505</f>
        <v>0</v>
      </c>
    </row>
    <row r="505" spans="1:4" s="4" customFormat="1" ht="14.25" hidden="1">
      <c r="A505" s="16" t="s">
        <v>410</v>
      </c>
      <c r="B505" s="47" t="s">
        <v>420</v>
      </c>
      <c r="C505" s="47" t="s">
        <v>6</v>
      </c>
      <c r="D505" s="18">
        <f>D506</f>
        <v>0</v>
      </c>
    </row>
    <row r="506" spans="1:4" s="4" customFormat="1" ht="14.25" hidden="1">
      <c r="A506" s="2" t="s">
        <v>54</v>
      </c>
      <c r="B506" s="34" t="s">
        <v>420</v>
      </c>
      <c r="C506" s="34" t="s">
        <v>55</v>
      </c>
      <c r="D506" s="19">
        <v>0</v>
      </c>
    </row>
    <row r="507" spans="1:4" s="4" customFormat="1" ht="14.25">
      <c r="A507" s="16" t="s">
        <v>421</v>
      </c>
      <c r="B507" s="47" t="s">
        <v>422</v>
      </c>
      <c r="C507" s="47" t="s">
        <v>6</v>
      </c>
      <c r="D507" s="18">
        <f>D508</f>
        <v>188.7</v>
      </c>
    </row>
    <row r="508" spans="1:4" s="4" customFormat="1" ht="42.75">
      <c r="A508" s="16" t="s">
        <v>423</v>
      </c>
      <c r="B508" s="47" t="s">
        <v>424</v>
      </c>
      <c r="C508" s="47" t="s">
        <v>6</v>
      </c>
      <c r="D508" s="18">
        <f>D509</f>
        <v>188.7</v>
      </c>
    </row>
    <row r="509" spans="1:4" s="4" customFormat="1" ht="21.75">
      <c r="A509" s="16" t="s">
        <v>425</v>
      </c>
      <c r="B509" s="47" t="s">
        <v>426</v>
      </c>
      <c r="C509" s="47" t="s">
        <v>6</v>
      </c>
      <c r="D509" s="18">
        <f>D510</f>
        <v>188.7</v>
      </c>
    </row>
    <row r="510" spans="1:4" s="4" customFormat="1" ht="14.25">
      <c r="A510" s="2" t="s">
        <v>54</v>
      </c>
      <c r="B510" s="34" t="s">
        <v>426</v>
      </c>
      <c r="C510" s="34" t="s">
        <v>55</v>
      </c>
      <c r="D510" s="19">
        <v>188.7</v>
      </c>
    </row>
    <row r="511" spans="1:4" s="4" customFormat="1" ht="14.25" hidden="1">
      <c r="A511" s="16" t="s">
        <v>427</v>
      </c>
      <c r="B511" s="47" t="s">
        <v>428</v>
      </c>
      <c r="C511" s="47" t="s">
        <v>6</v>
      </c>
      <c r="D511" s="18">
        <f>D512</f>
        <v>0</v>
      </c>
    </row>
    <row r="512" spans="1:4" s="4" customFormat="1" ht="21.75" hidden="1">
      <c r="A512" s="16" t="s">
        <v>429</v>
      </c>
      <c r="B512" s="47" t="s">
        <v>430</v>
      </c>
      <c r="C512" s="47" t="s">
        <v>6</v>
      </c>
      <c r="D512" s="18">
        <f>D513</f>
        <v>0</v>
      </c>
    </row>
    <row r="513" spans="1:4" s="4" customFormat="1" ht="14.25" hidden="1">
      <c r="A513" s="16" t="s">
        <v>431</v>
      </c>
      <c r="B513" s="47" t="s">
        <v>432</v>
      </c>
      <c r="C513" s="47" t="s">
        <v>6</v>
      </c>
      <c r="D513" s="18">
        <f>D514</f>
        <v>0</v>
      </c>
    </row>
    <row r="514" spans="1:4" s="4" customFormat="1" ht="14.25" hidden="1">
      <c r="A514" s="2" t="s">
        <v>54</v>
      </c>
      <c r="B514" s="34" t="s">
        <v>432</v>
      </c>
      <c r="C514" s="34" t="s">
        <v>55</v>
      </c>
      <c r="D514" s="19">
        <v>0</v>
      </c>
    </row>
    <row r="515" spans="1:4" s="4" customFormat="1" ht="21.75">
      <c r="A515" s="16" t="s">
        <v>109</v>
      </c>
      <c r="B515" s="47" t="s">
        <v>433</v>
      </c>
      <c r="C515" s="47" t="s">
        <v>6</v>
      </c>
      <c r="D515" s="18">
        <f>D516+D525+D528</f>
        <v>105476.44395999999</v>
      </c>
    </row>
    <row r="516" spans="1:4" s="4" customFormat="1" ht="21.75">
      <c r="A516" s="16" t="s">
        <v>398</v>
      </c>
      <c r="B516" s="47" t="s">
        <v>434</v>
      </c>
      <c r="C516" s="47" t="s">
        <v>6</v>
      </c>
      <c r="D516" s="18">
        <f>D517</f>
        <v>28926.981</v>
      </c>
    </row>
    <row r="517" spans="1:4" s="4" customFormat="1" ht="21.75">
      <c r="A517" s="16" t="s">
        <v>398</v>
      </c>
      <c r="B517" s="47" t="s">
        <v>435</v>
      </c>
      <c r="C517" s="47" t="s">
        <v>6</v>
      </c>
      <c r="D517" s="18">
        <f>D518+D519+D520+D521+D523+D524+D522</f>
        <v>28926.981</v>
      </c>
    </row>
    <row r="518" spans="1:4" s="4" customFormat="1" ht="14.25">
      <c r="A518" s="2" t="s">
        <v>115</v>
      </c>
      <c r="B518" s="34" t="s">
        <v>435</v>
      </c>
      <c r="C518" s="34" t="s">
        <v>116</v>
      </c>
      <c r="D518" s="19">
        <v>18524.8</v>
      </c>
    </row>
    <row r="519" spans="1:4" s="4" customFormat="1" ht="22.5">
      <c r="A519" s="2" t="s">
        <v>356</v>
      </c>
      <c r="B519" s="34" t="s">
        <v>435</v>
      </c>
      <c r="C519" s="34" t="s">
        <v>357</v>
      </c>
      <c r="D519" s="19">
        <v>66.5</v>
      </c>
    </row>
    <row r="520" spans="1:4" s="4" customFormat="1" ht="22.5">
      <c r="A520" s="2" t="s">
        <v>117</v>
      </c>
      <c r="B520" s="34" t="s">
        <v>435</v>
      </c>
      <c r="C520" s="34" t="s">
        <v>118</v>
      </c>
      <c r="D520" s="19">
        <v>5376.1</v>
      </c>
    </row>
    <row r="521" spans="1:4" s="4" customFormat="1" ht="14.25">
      <c r="A521" s="2" t="s">
        <v>54</v>
      </c>
      <c r="B521" s="34" t="s">
        <v>435</v>
      </c>
      <c r="C521" s="34" t="s">
        <v>55</v>
      </c>
      <c r="D521" s="19">
        <f>4727.3+124</f>
        <v>4851.3</v>
      </c>
    </row>
    <row r="522" spans="1:4" s="4" customFormat="1" ht="24">
      <c r="A522" s="23" t="s">
        <v>75</v>
      </c>
      <c r="B522" s="34" t="s">
        <v>435</v>
      </c>
      <c r="C522" s="34" t="s">
        <v>76</v>
      </c>
      <c r="D522" s="19">
        <v>60</v>
      </c>
    </row>
    <row r="523" spans="1:4" s="4" customFormat="1" ht="14.25">
      <c r="A523" s="2" t="s">
        <v>384</v>
      </c>
      <c r="B523" s="34" t="s">
        <v>608</v>
      </c>
      <c r="C523" s="34" t="s">
        <v>385</v>
      </c>
      <c r="D523" s="19">
        <v>28.281</v>
      </c>
    </row>
    <row r="524" spans="1:4" s="4" customFormat="1" ht="14.25">
      <c r="A524" s="2" t="s">
        <v>69</v>
      </c>
      <c r="B524" s="34" t="s">
        <v>435</v>
      </c>
      <c r="C524" s="34" t="s">
        <v>70</v>
      </c>
      <c r="D524" s="19">
        <v>20</v>
      </c>
    </row>
    <row r="525" spans="1:4" s="4" customFormat="1" ht="21.75">
      <c r="A525" s="16" t="s">
        <v>436</v>
      </c>
      <c r="B525" s="47" t="s">
        <v>437</v>
      </c>
      <c r="C525" s="47" t="s">
        <v>6</v>
      </c>
      <c r="D525" s="18">
        <f>D526</f>
        <v>1377.7745400000001</v>
      </c>
    </row>
    <row r="526" spans="1:4" s="4" customFormat="1" ht="14.25">
      <c r="A526" s="16" t="s">
        <v>438</v>
      </c>
      <c r="B526" s="47" t="s">
        <v>439</v>
      </c>
      <c r="C526" s="47" t="s">
        <v>6</v>
      </c>
      <c r="D526" s="18">
        <f>D527</f>
        <v>1377.7745400000001</v>
      </c>
    </row>
    <row r="527" spans="1:4" s="4" customFormat="1" ht="14.25">
      <c r="A527" s="2" t="s">
        <v>440</v>
      </c>
      <c r="B527" s="34" t="s">
        <v>439</v>
      </c>
      <c r="C527" s="34" t="s">
        <v>441</v>
      </c>
      <c r="D527" s="19">
        <v>1377.7745400000001</v>
      </c>
    </row>
    <row r="528" spans="1:4" s="4" customFormat="1" ht="14.25">
      <c r="A528" s="16" t="s">
        <v>442</v>
      </c>
      <c r="B528" s="47" t="s">
        <v>443</v>
      </c>
      <c r="C528" s="47" t="s">
        <v>6</v>
      </c>
      <c r="D528" s="18">
        <f>D529+D535+D540+D541</f>
        <v>75171.68841999999</v>
      </c>
    </row>
    <row r="529" spans="1:4" s="4" customFormat="1" ht="14.25">
      <c r="A529" s="16" t="s">
        <v>444</v>
      </c>
      <c r="B529" s="47" t="s">
        <v>445</v>
      </c>
      <c r="C529" s="47" t="s">
        <v>6</v>
      </c>
      <c r="D529" s="18">
        <f>D530+D531+D532+D533+D534</f>
        <v>18730.74646</v>
      </c>
    </row>
    <row r="530" spans="1:4" s="4" customFormat="1" ht="14.25">
      <c r="A530" s="2" t="s">
        <v>58</v>
      </c>
      <c r="B530" s="34" t="s">
        <v>445</v>
      </c>
      <c r="C530" s="34" t="s">
        <v>59</v>
      </c>
      <c r="D530" s="19">
        <v>13285.4</v>
      </c>
    </row>
    <row r="531" spans="1:4" s="4" customFormat="1" ht="14.25">
      <c r="A531" s="2" t="s">
        <v>553</v>
      </c>
      <c r="B531" s="34" t="s">
        <v>445</v>
      </c>
      <c r="C531" s="34" t="s">
        <v>552</v>
      </c>
      <c r="D531" s="19">
        <v>0.69</v>
      </c>
    </row>
    <row r="532" spans="1:4" s="4" customFormat="1" ht="22.5">
      <c r="A532" s="2" t="s">
        <v>60</v>
      </c>
      <c r="B532" s="34" t="s">
        <v>445</v>
      </c>
      <c r="C532" s="34" t="s">
        <v>61</v>
      </c>
      <c r="D532" s="19">
        <v>3951.35646</v>
      </c>
    </row>
    <row r="533" spans="1:4" s="4" customFormat="1" ht="14.25">
      <c r="A533" s="2" t="s">
        <v>54</v>
      </c>
      <c r="B533" s="34" t="s">
        <v>445</v>
      </c>
      <c r="C533" s="34" t="s">
        <v>55</v>
      </c>
      <c r="D533" s="19">
        <v>1492.3</v>
      </c>
    </row>
    <row r="534" spans="1:4" s="4" customFormat="1" ht="14.25">
      <c r="A534" s="2" t="s">
        <v>69</v>
      </c>
      <c r="B534" s="34" t="s">
        <v>445</v>
      </c>
      <c r="C534" s="34" t="s">
        <v>70</v>
      </c>
      <c r="D534" s="19">
        <v>1</v>
      </c>
    </row>
    <row r="535" spans="1:4" s="4" customFormat="1" ht="14.25">
      <c r="A535" s="16" t="s">
        <v>442</v>
      </c>
      <c r="B535" s="47" t="s">
        <v>446</v>
      </c>
      <c r="C535" s="47" t="s">
        <v>6</v>
      </c>
      <c r="D535" s="18">
        <f>D536+D537+D538+D539</f>
        <v>56440.94196</v>
      </c>
    </row>
    <row r="536" spans="1:4" s="4" customFormat="1" ht="33.75">
      <c r="A536" s="2" t="s">
        <v>23</v>
      </c>
      <c r="B536" s="21" t="s">
        <v>446</v>
      </c>
      <c r="C536" s="21" t="s">
        <v>24</v>
      </c>
      <c r="D536" s="25">
        <v>44980.76637</v>
      </c>
    </row>
    <row r="537" spans="1:4" s="4" customFormat="1" ht="14.25">
      <c r="A537" s="2" t="s">
        <v>27</v>
      </c>
      <c r="B537" s="21" t="s">
        <v>446</v>
      </c>
      <c r="C537" s="21" t="s">
        <v>28</v>
      </c>
      <c r="D537" s="25">
        <v>4120</v>
      </c>
    </row>
    <row r="538" spans="1:4" s="4" customFormat="1" ht="33.75">
      <c r="A538" s="2" t="s">
        <v>62</v>
      </c>
      <c r="B538" s="21" t="s">
        <v>446</v>
      </c>
      <c r="C538" s="21" t="s">
        <v>63</v>
      </c>
      <c r="D538" s="25">
        <v>7109.71405</v>
      </c>
    </row>
    <row r="539" spans="1:4" s="4" customFormat="1" ht="14.25">
      <c r="A539" s="2" t="s">
        <v>94</v>
      </c>
      <c r="B539" s="21" t="s">
        <v>446</v>
      </c>
      <c r="C539" s="21" t="s">
        <v>95</v>
      </c>
      <c r="D539" s="25">
        <v>230.46154</v>
      </c>
    </row>
    <row r="540" spans="1:4" s="4" customFormat="1" ht="14.25" hidden="1">
      <c r="A540" s="23" t="s">
        <v>27</v>
      </c>
      <c r="B540" s="21" t="s">
        <v>660</v>
      </c>
      <c r="C540" s="21" t="s">
        <v>28</v>
      </c>
      <c r="D540" s="25"/>
    </row>
    <row r="541" spans="1:4" s="4" customFormat="1" ht="14.25" hidden="1">
      <c r="A541" s="23" t="s">
        <v>94</v>
      </c>
      <c r="B541" s="21" t="s">
        <v>660</v>
      </c>
      <c r="C541" s="21" t="s">
        <v>95</v>
      </c>
      <c r="D541" s="25"/>
    </row>
    <row r="542" spans="1:4" s="4" customFormat="1" ht="21.75">
      <c r="A542" s="16" t="s">
        <v>447</v>
      </c>
      <c r="B542" s="47" t="s">
        <v>448</v>
      </c>
      <c r="C542" s="47" t="s">
        <v>6</v>
      </c>
      <c r="D542" s="18">
        <f>D543</f>
        <v>50970.700000000004</v>
      </c>
    </row>
    <row r="543" spans="1:4" s="4" customFormat="1" ht="14.25">
      <c r="A543" s="16" t="s">
        <v>449</v>
      </c>
      <c r="B543" s="47" t="s">
        <v>450</v>
      </c>
      <c r="C543" s="47" t="s">
        <v>6</v>
      </c>
      <c r="D543" s="18">
        <f>D544+D546</f>
        <v>50970.700000000004</v>
      </c>
    </row>
    <row r="544" spans="1:4" s="4" customFormat="1" ht="14.25">
      <c r="A544" s="16" t="s">
        <v>610</v>
      </c>
      <c r="B544" s="47" t="s">
        <v>609</v>
      </c>
      <c r="C544" s="47" t="s">
        <v>6</v>
      </c>
      <c r="D544" s="18">
        <v>258.4</v>
      </c>
    </row>
    <row r="545" spans="1:4" s="4" customFormat="1" ht="14.25">
      <c r="A545" s="2" t="s">
        <v>54</v>
      </c>
      <c r="B545" s="34" t="s">
        <v>609</v>
      </c>
      <c r="C545" s="34" t="s">
        <v>55</v>
      </c>
      <c r="D545" s="19">
        <v>258.4</v>
      </c>
    </row>
    <row r="546" spans="1:4" s="4" customFormat="1" ht="14.25">
      <c r="A546" s="16" t="s">
        <v>451</v>
      </c>
      <c r="B546" s="47" t="s">
        <v>452</v>
      </c>
      <c r="C546" s="47" t="s">
        <v>6</v>
      </c>
      <c r="D546" s="18">
        <f>D547</f>
        <v>50712.3</v>
      </c>
    </row>
    <row r="547" spans="1:4" s="4" customFormat="1" ht="32.25">
      <c r="A547" s="16" t="s">
        <v>453</v>
      </c>
      <c r="B547" s="47" t="s">
        <v>454</v>
      </c>
      <c r="C547" s="47" t="s">
        <v>6</v>
      </c>
      <c r="D547" s="18">
        <f>D548</f>
        <v>50712.3</v>
      </c>
    </row>
    <row r="548" spans="1:4" s="4" customFormat="1" ht="14.25">
      <c r="A548" s="2" t="s">
        <v>54</v>
      </c>
      <c r="B548" s="34" t="s">
        <v>454</v>
      </c>
      <c r="C548" s="34" t="s">
        <v>55</v>
      </c>
      <c r="D548" s="19">
        <v>50712.3</v>
      </c>
    </row>
    <row r="549" spans="1:4" s="4" customFormat="1" ht="21.75">
      <c r="A549" s="16" t="s">
        <v>455</v>
      </c>
      <c r="B549" s="47" t="s">
        <v>456</v>
      </c>
      <c r="C549" s="47" t="s">
        <v>6</v>
      </c>
      <c r="D549" s="18">
        <f>D550+D563</f>
        <v>1011.22102</v>
      </c>
    </row>
    <row r="550" spans="1:4" s="4" customFormat="1" ht="21.75">
      <c r="A550" s="16" t="s">
        <v>457</v>
      </c>
      <c r="B550" s="47" t="s">
        <v>458</v>
      </c>
      <c r="C550" s="47" t="s">
        <v>6</v>
      </c>
      <c r="D550" s="18">
        <f>D554+D557+D560+D551</f>
        <v>62.25</v>
      </c>
    </row>
    <row r="551" spans="1:4" s="4" customFormat="1" ht="14.25">
      <c r="A551" s="16" t="s">
        <v>690</v>
      </c>
      <c r="B551" s="47" t="s">
        <v>688</v>
      </c>
      <c r="C551" s="47"/>
      <c r="D551" s="18">
        <v>22</v>
      </c>
    </row>
    <row r="552" spans="1:4" s="4" customFormat="1" ht="14.25">
      <c r="A552" s="16" t="s">
        <v>690</v>
      </c>
      <c r="B552" s="47" t="s">
        <v>689</v>
      </c>
      <c r="C552" s="47"/>
      <c r="D552" s="18">
        <v>22</v>
      </c>
    </row>
    <row r="553" spans="1:4" s="4" customFormat="1" ht="14.25">
      <c r="A553" s="2" t="s">
        <v>331</v>
      </c>
      <c r="B553" s="34" t="s">
        <v>689</v>
      </c>
      <c r="C553" s="34" t="s">
        <v>332</v>
      </c>
      <c r="D553" s="19">
        <v>22</v>
      </c>
    </row>
    <row r="554" spans="1:4" s="4" customFormat="1" ht="21.75" hidden="1">
      <c r="A554" s="16" t="s">
        <v>459</v>
      </c>
      <c r="B554" s="47" t="s">
        <v>460</v>
      </c>
      <c r="C554" s="47" t="s">
        <v>6</v>
      </c>
      <c r="D554" s="18">
        <f>D555</f>
        <v>0</v>
      </c>
    </row>
    <row r="555" spans="1:4" s="4" customFormat="1" ht="21.75" hidden="1">
      <c r="A555" s="16" t="s">
        <v>461</v>
      </c>
      <c r="B555" s="47" t="s">
        <v>462</v>
      </c>
      <c r="C555" s="47" t="s">
        <v>6</v>
      </c>
      <c r="D555" s="18">
        <f>D556</f>
        <v>0</v>
      </c>
    </row>
    <row r="556" spans="1:4" s="4" customFormat="1" ht="14.25" hidden="1">
      <c r="A556" s="2" t="s">
        <v>54</v>
      </c>
      <c r="B556" s="34" t="s">
        <v>462</v>
      </c>
      <c r="C556" s="34" t="s">
        <v>55</v>
      </c>
      <c r="D556" s="19">
        <v>0</v>
      </c>
    </row>
    <row r="557" spans="1:4" s="4" customFormat="1" ht="21.75" hidden="1">
      <c r="A557" s="16" t="s">
        <v>463</v>
      </c>
      <c r="B557" s="47" t="s">
        <v>464</v>
      </c>
      <c r="C557" s="47" t="s">
        <v>6</v>
      </c>
      <c r="D557" s="18">
        <f>D558</f>
        <v>0</v>
      </c>
    </row>
    <row r="558" spans="1:4" s="4" customFormat="1" ht="21.75" hidden="1">
      <c r="A558" s="16" t="s">
        <v>461</v>
      </c>
      <c r="B558" s="47" t="s">
        <v>465</v>
      </c>
      <c r="C558" s="47" t="s">
        <v>6</v>
      </c>
      <c r="D558" s="18">
        <f>D559</f>
        <v>0</v>
      </c>
    </row>
    <row r="559" spans="1:4" s="4" customFormat="1" ht="14.25" hidden="1">
      <c r="A559" s="2" t="s">
        <v>54</v>
      </c>
      <c r="B559" s="34" t="s">
        <v>465</v>
      </c>
      <c r="C559" s="34" t="s">
        <v>55</v>
      </c>
      <c r="D559" s="19">
        <v>0</v>
      </c>
    </row>
    <row r="560" spans="1:4" s="4" customFormat="1" ht="42.75">
      <c r="A560" s="16" t="s">
        <v>466</v>
      </c>
      <c r="B560" s="47" t="s">
        <v>467</v>
      </c>
      <c r="C560" s="47" t="s">
        <v>6</v>
      </c>
      <c r="D560" s="18">
        <f>D561</f>
        <v>40.25</v>
      </c>
    </row>
    <row r="561" spans="1:4" s="4" customFormat="1" ht="14.25">
      <c r="A561" s="16" t="s">
        <v>468</v>
      </c>
      <c r="B561" s="47" t="s">
        <v>469</v>
      </c>
      <c r="C561" s="47" t="s">
        <v>6</v>
      </c>
      <c r="D561" s="18">
        <f>D562</f>
        <v>40.25</v>
      </c>
    </row>
    <row r="562" spans="1:4" s="4" customFormat="1" ht="14.25">
      <c r="A562" s="2" t="s">
        <v>692</v>
      </c>
      <c r="B562" s="34" t="s">
        <v>469</v>
      </c>
      <c r="C562" s="34" t="s">
        <v>691</v>
      </c>
      <c r="D562" s="19">
        <v>40.25</v>
      </c>
    </row>
    <row r="563" spans="1:4" s="4" customFormat="1" ht="21.75">
      <c r="A563" s="16" t="s">
        <v>470</v>
      </c>
      <c r="B563" s="47" t="s">
        <v>471</v>
      </c>
      <c r="C563" s="47" t="s">
        <v>6</v>
      </c>
      <c r="D563" s="18">
        <f>D564+D571+D577</f>
        <v>948.97102</v>
      </c>
    </row>
    <row r="564" spans="1:4" s="4" customFormat="1" ht="21.75">
      <c r="A564" s="16" t="s">
        <v>472</v>
      </c>
      <c r="B564" s="47" t="s">
        <v>473</v>
      </c>
      <c r="C564" s="47" t="s">
        <v>6</v>
      </c>
      <c r="D564" s="18">
        <f>D565+D566+D567+D568</f>
        <v>91.2</v>
      </c>
    </row>
    <row r="565" spans="1:4" s="4" customFormat="1" ht="14.25">
      <c r="A565" s="2" t="s">
        <v>58</v>
      </c>
      <c r="B565" s="34" t="s">
        <v>477</v>
      </c>
      <c r="C565" s="34" t="s">
        <v>59</v>
      </c>
      <c r="D565" s="19">
        <v>51.9444</v>
      </c>
    </row>
    <row r="566" spans="1:4" s="4" customFormat="1" ht="22.5">
      <c r="A566" s="2" t="s">
        <v>60</v>
      </c>
      <c r="B566" s="34" t="s">
        <v>477</v>
      </c>
      <c r="C566" s="34" t="s">
        <v>61</v>
      </c>
      <c r="D566" s="19">
        <v>21.8188</v>
      </c>
    </row>
    <row r="567" spans="1:4" s="4" customFormat="1" ht="14.25">
      <c r="A567" s="2" t="s">
        <v>27</v>
      </c>
      <c r="B567" s="34" t="s">
        <v>477</v>
      </c>
      <c r="C567" s="34" t="s">
        <v>28</v>
      </c>
      <c r="D567" s="19">
        <v>1.2368</v>
      </c>
    </row>
    <row r="568" spans="1:4" s="4" customFormat="1" ht="21.75">
      <c r="A568" s="16" t="s">
        <v>474</v>
      </c>
      <c r="B568" s="47" t="s">
        <v>475</v>
      </c>
      <c r="C568" s="47" t="s">
        <v>6</v>
      </c>
      <c r="D568" s="18">
        <f>D569+D570</f>
        <v>16.2</v>
      </c>
    </row>
    <row r="569" spans="1:4" s="4" customFormat="1" ht="14.25">
      <c r="A569" s="2" t="s">
        <v>54</v>
      </c>
      <c r="B569" s="34" t="s">
        <v>475</v>
      </c>
      <c r="C569" s="34" t="s">
        <v>55</v>
      </c>
      <c r="D569" s="19">
        <v>14.4</v>
      </c>
    </row>
    <row r="570" spans="1:4" s="4" customFormat="1" ht="14.25">
      <c r="A570" s="29" t="s">
        <v>668</v>
      </c>
      <c r="B570" s="34" t="s">
        <v>475</v>
      </c>
      <c r="C570" s="34" t="s">
        <v>667</v>
      </c>
      <c r="D570" s="19">
        <v>1.8</v>
      </c>
    </row>
    <row r="571" spans="1:4" s="4" customFormat="1" ht="21.75">
      <c r="A571" s="16" t="s">
        <v>478</v>
      </c>
      <c r="B571" s="47" t="s">
        <v>479</v>
      </c>
      <c r="C571" s="47" t="s">
        <v>6</v>
      </c>
      <c r="D571" s="18">
        <f>D572</f>
        <v>824.3542699999999</v>
      </c>
    </row>
    <row r="572" spans="1:4" s="4" customFormat="1" ht="21.75">
      <c r="A572" s="16" t="s">
        <v>480</v>
      </c>
      <c r="B572" s="47" t="s">
        <v>481</v>
      </c>
      <c r="C572" s="47" t="s">
        <v>6</v>
      </c>
      <c r="D572" s="18">
        <f>D573+D574+D576+D575</f>
        <v>824.3542699999999</v>
      </c>
    </row>
    <row r="573" spans="1:4" s="4" customFormat="1" ht="14.25">
      <c r="A573" s="2" t="s">
        <v>115</v>
      </c>
      <c r="B573" s="34" t="s">
        <v>481</v>
      </c>
      <c r="C573" s="34" t="s">
        <v>116</v>
      </c>
      <c r="D573" s="19">
        <v>501.15427</v>
      </c>
    </row>
    <row r="574" spans="1:4" s="4" customFormat="1" ht="22.5">
      <c r="A574" s="2" t="s">
        <v>117</v>
      </c>
      <c r="B574" s="34" t="s">
        <v>481</v>
      </c>
      <c r="C574" s="34" t="s">
        <v>118</v>
      </c>
      <c r="D574" s="19">
        <v>178.9</v>
      </c>
    </row>
    <row r="575" spans="1:4" s="4" customFormat="1" ht="14.25">
      <c r="A575" s="2" t="s">
        <v>54</v>
      </c>
      <c r="B575" s="34" t="s">
        <v>481</v>
      </c>
      <c r="C575" s="34" t="s">
        <v>55</v>
      </c>
      <c r="D575" s="19">
        <v>35</v>
      </c>
    </row>
    <row r="576" spans="1:4" s="4" customFormat="1" ht="22.5">
      <c r="A576" s="29" t="s">
        <v>75</v>
      </c>
      <c r="B576" s="34" t="s">
        <v>481</v>
      </c>
      <c r="C576" s="34" t="s">
        <v>76</v>
      </c>
      <c r="D576" s="19">
        <v>109.3</v>
      </c>
    </row>
    <row r="577" spans="1:4" s="4" customFormat="1" ht="21.75">
      <c r="A577" s="16" t="s">
        <v>482</v>
      </c>
      <c r="B577" s="47" t="s">
        <v>483</v>
      </c>
      <c r="C577" s="47" t="s">
        <v>6</v>
      </c>
      <c r="D577" s="18">
        <f>D578</f>
        <v>33.41675</v>
      </c>
    </row>
    <row r="578" spans="1:4" s="4" customFormat="1" ht="21.75">
      <c r="A578" s="16" t="s">
        <v>482</v>
      </c>
      <c r="B578" s="47" t="s">
        <v>484</v>
      </c>
      <c r="C578" s="47" t="s">
        <v>6</v>
      </c>
      <c r="D578" s="18">
        <f>D579</f>
        <v>33.41675</v>
      </c>
    </row>
    <row r="579" spans="1:4" s="4" customFormat="1" ht="14.25">
      <c r="A579" s="2" t="s">
        <v>94</v>
      </c>
      <c r="B579" s="34" t="s">
        <v>484</v>
      </c>
      <c r="C579" s="34" t="s">
        <v>95</v>
      </c>
      <c r="D579" s="19">
        <v>33.41675</v>
      </c>
    </row>
    <row r="580" spans="1:4" s="4" customFormat="1" ht="21.75">
      <c r="A580" s="16" t="s">
        <v>515</v>
      </c>
      <c r="B580" s="47" t="s">
        <v>516</v>
      </c>
      <c r="C580" s="47" t="s">
        <v>6</v>
      </c>
      <c r="D580" s="18">
        <f>D581</f>
        <v>5</v>
      </c>
    </row>
    <row r="581" spans="1:4" s="4" customFormat="1" ht="21.75">
      <c r="A581" s="16" t="s">
        <v>517</v>
      </c>
      <c r="B581" s="47" t="s">
        <v>518</v>
      </c>
      <c r="C581" s="47" t="s">
        <v>6</v>
      </c>
      <c r="D581" s="18">
        <f>D582</f>
        <v>5</v>
      </c>
    </row>
    <row r="582" spans="1:4" s="4" customFormat="1" ht="21.75">
      <c r="A582" s="16" t="s">
        <v>519</v>
      </c>
      <c r="B582" s="47" t="s">
        <v>520</v>
      </c>
      <c r="C582" s="47" t="s">
        <v>6</v>
      </c>
      <c r="D582" s="18">
        <f>D583</f>
        <v>5</v>
      </c>
    </row>
    <row r="583" spans="1:4" s="4" customFormat="1" ht="14.25">
      <c r="A583" s="2" t="s">
        <v>54</v>
      </c>
      <c r="B583" s="34" t="s">
        <v>520</v>
      </c>
      <c r="C583" s="34" t="s">
        <v>55</v>
      </c>
      <c r="D583" s="19">
        <v>5</v>
      </c>
    </row>
    <row r="584" spans="1:4" s="4" customFormat="1" ht="32.25">
      <c r="A584" s="16" t="s">
        <v>521</v>
      </c>
      <c r="B584" s="47" t="s">
        <v>522</v>
      </c>
      <c r="C584" s="47" t="s">
        <v>6</v>
      </c>
      <c r="D584" s="18">
        <f>D585</f>
        <v>75.00000000000001</v>
      </c>
    </row>
    <row r="585" spans="1:4" s="4" customFormat="1" ht="21.75">
      <c r="A585" s="16" t="s">
        <v>523</v>
      </c>
      <c r="B585" s="47" t="s">
        <v>524</v>
      </c>
      <c r="C585" s="47" t="s">
        <v>6</v>
      </c>
      <c r="D585" s="18">
        <f>D586</f>
        <v>75.00000000000001</v>
      </c>
    </row>
    <row r="586" spans="1:4" s="4" customFormat="1" ht="21.75">
      <c r="A586" s="16" t="s">
        <v>476</v>
      </c>
      <c r="B586" s="47" t="s">
        <v>525</v>
      </c>
      <c r="C586" s="47" t="s">
        <v>6</v>
      </c>
      <c r="D586" s="18">
        <f>D588+D587+D589</f>
        <v>75.00000000000001</v>
      </c>
    </row>
    <row r="587" spans="1:4" s="4" customFormat="1" ht="14.25">
      <c r="A587" s="2" t="s">
        <v>58</v>
      </c>
      <c r="B587" s="34" t="s">
        <v>525</v>
      </c>
      <c r="C587" s="34" t="s">
        <v>59</v>
      </c>
      <c r="D587" s="19">
        <v>61.889300000000006</v>
      </c>
    </row>
    <row r="588" spans="1:4" s="4" customFormat="1" ht="22.5">
      <c r="A588" s="2" t="s">
        <v>60</v>
      </c>
      <c r="B588" s="34" t="s">
        <v>525</v>
      </c>
      <c r="C588" s="34" t="s">
        <v>61</v>
      </c>
      <c r="D588" s="19">
        <v>12.55852</v>
      </c>
    </row>
    <row r="589" spans="1:4" s="4" customFormat="1" ht="14.25">
      <c r="A589" s="2" t="s">
        <v>27</v>
      </c>
      <c r="B589" s="34" t="s">
        <v>525</v>
      </c>
      <c r="C589" s="34" t="s">
        <v>28</v>
      </c>
      <c r="D589" s="19">
        <v>0.55218</v>
      </c>
    </row>
    <row r="590" spans="1:4" s="4" customFormat="1" ht="21.75">
      <c r="A590" s="16" t="s">
        <v>526</v>
      </c>
      <c r="B590" s="47" t="s">
        <v>527</v>
      </c>
      <c r="C590" s="47" t="s">
        <v>6</v>
      </c>
      <c r="D590" s="18">
        <f>D591+D594+D597</f>
        <v>4.821</v>
      </c>
    </row>
    <row r="591" spans="1:4" s="4" customFormat="1" ht="14.25" hidden="1">
      <c r="A591" s="16" t="s">
        <v>528</v>
      </c>
      <c r="B591" s="47" t="s">
        <v>529</v>
      </c>
      <c r="C591" s="47" t="s">
        <v>6</v>
      </c>
      <c r="D591" s="18">
        <f>D592</f>
        <v>0</v>
      </c>
    </row>
    <row r="592" spans="1:4" s="4" customFormat="1" ht="21.75" hidden="1">
      <c r="A592" s="16" t="s">
        <v>530</v>
      </c>
      <c r="B592" s="47" t="s">
        <v>531</v>
      </c>
      <c r="C592" s="47" t="s">
        <v>6</v>
      </c>
      <c r="D592" s="18">
        <f>D593</f>
        <v>0</v>
      </c>
    </row>
    <row r="593" spans="1:4" s="4" customFormat="1" ht="14.25" hidden="1">
      <c r="A593" s="2" t="s">
        <v>54</v>
      </c>
      <c r="B593" s="34" t="s">
        <v>531</v>
      </c>
      <c r="C593" s="34" t="s">
        <v>55</v>
      </c>
      <c r="D593" s="19"/>
    </row>
    <row r="594" spans="1:4" s="4" customFormat="1" ht="14.25" hidden="1">
      <c r="A594" s="16" t="s">
        <v>532</v>
      </c>
      <c r="B594" s="47" t="s">
        <v>533</v>
      </c>
      <c r="C594" s="47" t="s">
        <v>6</v>
      </c>
      <c r="D594" s="18">
        <f>D595</f>
        <v>0</v>
      </c>
    </row>
    <row r="595" spans="1:4" s="4" customFormat="1" ht="21.75" hidden="1">
      <c r="A595" s="16" t="s">
        <v>530</v>
      </c>
      <c r="B595" s="47" t="s">
        <v>534</v>
      </c>
      <c r="C595" s="47" t="s">
        <v>6</v>
      </c>
      <c r="D595" s="18">
        <f>D596</f>
        <v>0</v>
      </c>
    </row>
    <row r="596" spans="1:4" s="4" customFormat="1" ht="14.25" hidden="1">
      <c r="A596" s="2" t="s">
        <v>54</v>
      </c>
      <c r="B596" s="34" t="s">
        <v>534</v>
      </c>
      <c r="C596" s="34" t="s">
        <v>55</v>
      </c>
      <c r="D596" s="19"/>
    </row>
    <row r="597" spans="1:4" s="4" customFormat="1" ht="14.25">
      <c r="A597" s="16" t="s">
        <v>535</v>
      </c>
      <c r="B597" s="47" t="s">
        <v>536</v>
      </c>
      <c r="C597" s="47" t="s">
        <v>6</v>
      </c>
      <c r="D597" s="18">
        <f>D598</f>
        <v>4.821</v>
      </c>
    </row>
    <row r="598" spans="1:4" s="4" customFormat="1" ht="21.75">
      <c r="A598" s="16" t="s">
        <v>530</v>
      </c>
      <c r="B598" s="47" t="s">
        <v>537</v>
      </c>
      <c r="C598" s="47" t="s">
        <v>6</v>
      </c>
      <c r="D598" s="18">
        <f>D599</f>
        <v>4.821</v>
      </c>
    </row>
    <row r="599" spans="1:4" s="4" customFormat="1" ht="14.25">
      <c r="A599" s="2" t="s">
        <v>54</v>
      </c>
      <c r="B599" s="34" t="s">
        <v>537</v>
      </c>
      <c r="C599" s="34" t="s">
        <v>55</v>
      </c>
      <c r="D599" s="19">
        <v>4.821</v>
      </c>
    </row>
    <row r="600" spans="1:4" s="4" customFormat="1" ht="14.25">
      <c r="A600" s="16" t="s">
        <v>485</v>
      </c>
      <c r="B600" s="47" t="s">
        <v>486</v>
      </c>
      <c r="C600" s="47" t="s">
        <v>6</v>
      </c>
      <c r="D600" s="18">
        <f>D601+D603+D605+D614+D618+D623+D625+D628+D631+D635+D638+D642+D646+D648+D651+D657+D660+D667+D612+D653+D616+D620+D664+D669</f>
        <v>49969.233819999994</v>
      </c>
    </row>
    <row r="601" spans="1:4" s="4" customFormat="1" ht="21.75">
      <c r="A601" s="16" t="s">
        <v>612</v>
      </c>
      <c r="B601" s="26" t="s">
        <v>611</v>
      </c>
      <c r="C601" s="26"/>
      <c r="D601" s="24">
        <f>D602</f>
        <v>9241</v>
      </c>
    </row>
    <row r="602" spans="1:4" s="4" customFormat="1" ht="22.5">
      <c r="A602" s="2" t="s">
        <v>513</v>
      </c>
      <c r="B602" s="21" t="s">
        <v>611</v>
      </c>
      <c r="C602" s="21" t="s">
        <v>514</v>
      </c>
      <c r="D602" s="25">
        <f>11911-2670</f>
        <v>9241</v>
      </c>
    </row>
    <row r="603" spans="1:4" s="4" customFormat="1" ht="14.25">
      <c r="A603" s="16" t="s">
        <v>614</v>
      </c>
      <c r="B603" s="26" t="s">
        <v>613</v>
      </c>
      <c r="C603" s="26"/>
      <c r="D603" s="24">
        <f>D604</f>
        <v>10894.2</v>
      </c>
    </row>
    <row r="604" spans="1:4" s="4" customFormat="1" ht="22.5">
      <c r="A604" s="2" t="s">
        <v>511</v>
      </c>
      <c r="B604" s="21" t="s">
        <v>613</v>
      </c>
      <c r="C604" s="21" t="s">
        <v>512</v>
      </c>
      <c r="D604" s="25">
        <v>10894.2</v>
      </c>
    </row>
    <row r="605" spans="1:4" s="4" customFormat="1" ht="14.25">
      <c r="A605" s="16" t="s">
        <v>604</v>
      </c>
      <c r="B605" s="26" t="s">
        <v>615</v>
      </c>
      <c r="C605" s="26"/>
      <c r="D605" s="24">
        <f>D606+D607+D608+D610+D611+D609</f>
        <v>17019.384140000002</v>
      </c>
    </row>
    <row r="606" spans="1:4" s="4" customFormat="1" ht="14.25">
      <c r="A606" s="2" t="s">
        <v>115</v>
      </c>
      <c r="B606" s="21" t="s">
        <v>615</v>
      </c>
      <c r="C606" s="21" t="s">
        <v>116</v>
      </c>
      <c r="D606" s="25">
        <v>74.61147</v>
      </c>
    </row>
    <row r="607" spans="1:4" s="4" customFormat="1" ht="22.5">
      <c r="A607" s="2" t="s">
        <v>117</v>
      </c>
      <c r="B607" s="21" t="s">
        <v>615</v>
      </c>
      <c r="C607" s="21" t="s">
        <v>118</v>
      </c>
      <c r="D607" s="25">
        <v>22.53267</v>
      </c>
    </row>
    <row r="608" spans="1:4" s="4" customFormat="1" ht="14.25">
      <c r="A608" s="2" t="s">
        <v>54</v>
      </c>
      <c r="B608" s="21" t="s">
        <v>615</v>
      </c>
      <c r="C608" s="21" t="s">
        <v>55</v>
      </c>
      <c r="D608" s="25">
        <v>9963.24</v>
      </c>
    </row>
    <row r="609" spans="1:4" s="4" customFormat="1" ht="14.25">
      <c r="A609" s="51" t="s">
        <v>593</v>
      </c>
      <c r="B609" s="21" t="s">
        <v>615</v>
      </c>
      <c r="C609" s="21" t="s">
        <v>592</v>
      </c>
      <c r="D609" s="25">
        <v>500</v>
      </c>
    </row>
    <row r="610" spans="1:4" s="4" customFormat="1" ht="14.25">
      <c r="A610" s="2" t="s">
        <v>27</v>
      </c>
      <c r="B610" s="21" t="s">
        <v>615</v>
      </c>
      <c r="C610" s="21" t="s">
        <v>28</v>
      </c>
      <c r="D610" s="25">
        <v>5959</v>
      </c>
    </row>
    <row r="611" spans="1:4" s="4" customFormat="1" ht="14.25">
      <c r="A611" s="2" t="s">
        <v>94</v>
      </c>
      <c r="B611" s="21" t="s">
        <v>615</v>
      </c>
      <c r="C611" s="21" t="s">
        <v>95</v>
      </c>
      <c r="D611" s="25">
        <v>500</v>
      </c>
    </row>
    <row r="612" spans="1:4" s="4" customFormat="1" ht="14.25">
      <c r="A612" s="16" t="s">
        <v>662</v>
      </c>
      <c r="B612" s="26" t="s">
        <v>661</v>
      </c>
      <c r="C612" s="26"/>
      <c r="D612" s="24">
        <f>D613</f>
        <v>250</v>
      </c>
    </row>
    <row r="613" spans="1:4" s="4" customFormat="1" ht="13.5" customHeight="1">
      <c r="A613" s="2" t="s">
        <v>662</v>
      </c>
      <c r="B613" s="21" t="s">
        <v>661</v>
      </c>
      <c r="C613" s="21" t="s">
        <v>592</v>
      </c>
      <c r="D613" s="25">
        <v>250</v>
      </c>
    </row>
    <row r="614" spans="1:4" s="4" customFormat="1" ht="21.75">
      <c r="A614" s="16" t="s">
        <v>487</v>
      </c>
      <c r="B614" s="47" t="s">
        <v>488</v>
      </c>
      <c r="C614" s="47" t="s">
        <v>6</v>
      </c>
      <c r="D614" s="18">
        <f>D615</f>
        <v>10</v>
      </c>
    </row>
    <row r="615" spans="1:4" s="4" customFormat="1" ht="14.25">
      <c r="A615" s="2" t="s">
        <v>54</v>
      </c>
      <c r="B615" s="34" t="s">
        <v>488</v>
      </c>
      <c r="C615" s="34" t="s">
        <v>55</v>
      </c>
      <c r="D615" s="19">
        <v>10</v>
      </c>
    </row>
    <row r="616" spans="1:4" s="4" customFormat="1" ht="14.25">
      <c r="A616" s="16" t="s">
        <v>677</v>
      </c>
      <c r="B616" s="47" t="s">
        <v>678</v>
      </c>
      <c r="C616" s="47" t="s">
        <v>6</v>
      </c>
      <c r="D616" s="18">
        <v>201.78</v>
      </c>
    </row>
    <row r="617" spans="1:4" s="4" customFormat="1" ht="14.25">
      <c r="A617" s="2" t="s">
        <v>331</v>
      </c>
      <c r="B617" s="34" t="s">
        <v>678</v>
      </c>
      <c r="C617" s="34" t="s">
        <v>332</v>
      </c>
      <c r="D617" s="19">
        <v>201.78</v>
      </c>
    </row>
    <row r="618" spans="1:4" s="4" customFormat="1" ht="32.25">
      <c r="A618" s="16" t="s">
        <v>617</v>
      </c>
      <c r="B618" s="26" t="s">
        <v>616</v>
      </c>
      <c r="C618" s="26"/>
      <c r="D618" s="24">
        <f>D619</f>
        <v>11.1</v>
      </c>
    </row>
    <row r="619" spans="1:4" s="4" customFormat="1" ht="33.75">
      <c r="A619" s="2" t="s">
        <v>617</v>
      </c>
      <c r="B619" s="21" t="s">
        <v>616</v>
      </c>
      <c r="C619" s="21" t="s">
        <v>55</v>
      </c>
      <c r="D619" s="25">
        <v>11.1</v>
      </c>
    </row>
    <row r="620" spans="1:4" s="4" customFormat="1" ht="14.25">
      <c r="A620" s="16" t="s">
        <v>679</v>
      </c>
      <c r="B620" s="26" t="s">
        <v>680</v>
      </c>
      <c r="C620" s="26"/>
      <c r="D620" s="24">
        <f>D621+D622</f>
        <v>470.01599999999996</v>
      </c>
    </row>
    <row r="621" spans="1:4" s="4" customFormat="1" ht="14.25">
      <c r="A621" s="2" t="s">
        <v>54</v>
      </c>
      <c r="B621" s="21" t="s">
        <v>680</v>
      </c>
      <c r="C621" s="21" t="s">
        <v>55</v>
      </c>
      <c r="D621" s="25">
        <v>185.7</v>
      </c>
    </row>
    <row r="622" spans="1:4" s="4" customFormat="1" ht="14.25">
      <c r="A622" s="2" t="s">
        <v>27</v>
      </c>
      <c r="B622" s="21" t="s">
        <v>680</v>
      </c>
      <c r="C622" s="21" t="s">
        <v>28</v>
      </c>
      <c r="D622" s="25">
        <v>284.316</v>
      </c>
    </row>
    <row r="623" spans="1:4" s="4" customFormat="1" ht="32.25">
      <c r="A623" s="16" t="s">
        <v>489</v>
      </c>
      <c r="B623" s="47" t="s">
        <v>490</v>
      </c>
      <c r="C623" s="47" t="s">
        <v>6</v>
      </c>
      <c r="D623" s="18">
        <f>D624</f>
        <v>12</v>
      </c>
    </row>
    <row r="624" spans="1:4" s="4" customFormat="1" ht="14.25">
      <c r="A624" s="2" t="s">
        <v>54</v>
      </c>
      <c r="B624" s="34" t="s">
        <v>490</v>
      </c>
      <c r="C624" s="34" t="s">
        <v>55</v>
      </c>
      <c r="D624" s="19">
        <v>12</v>
      </c>
    </row>
    <row r="625" spans="1:4" s="4" customFormat="1" ht="14.25">
      <c r="A625" s="16" t="s">
        <v>491</v>
      </c>
      <c r="B625" s="47" t="s">
        <v>492</v>
      </c>
      <c r="C625" s="47" t="s">
        <v>6</v>
      </c>
      <c r="D625" s="18">
        <f>D626+D627</f>
        <v>2053.364</v>
      </c>
    </row>
    <row r="626" spans="1:4" s="4" customFormat="1" ht="14.25">
      <c r="A626" s="2" t="s">
        <v>115</v>
      </c>
      <c r="B626" s="34" t="s">
        <v>492</v>
      </c>
      <c r="C626" s="34" t="s">
        <v>116</v>
      </c>
      <c r="D626" s="19">
        <v>1625</v>
      </c>
    </row>
    <row r="627" spans="1:4" s="4" customFormat="1" ht="22.5">
      <c r="A627" s="2" t="s">
        <v>117</v>
      </c>
      <c r="B627" s="34" t="s">
        <v>492</v>
      </c>
      <c r="C627" s="34" t="s">
        <v>118</v>
      </c>
      <c r="D627" s="19">
        <v>428.364</v>
      </c>
    </row>
    <row r="628" spans="1:4" s="4" customFormat="1" ht="14.25">
      <c r="A628" s="16" t="s">
        <v>619</v>
      </c>
      <c r="B628" s="26" t="s">
        <v>618</v>
      </c>
      <c r="C628" s="26" t="s">
        <v>6</v>
      </c>
      <c r="D628" s="24">
        <f>D629+D630</f>
        <v>106.74000000000001</v>
      </c>
    </row>
    <row r="629" spans="1:4" s="4" customFormat="1" ht="14.25">
      <c r="A629" s="2" t="s">
        <v>54</v>
      </c>
      <c r="B629" s="21" t="s">
        <v>618</v>
      </c>
      <c r="C629" s="21" t="s">
        <v>55</v>
      </c>
      <c r="D629" s="25">
        <v>105.9</v>
      </c>
    </row>
    <row r="630" spans="1:4" s="4" customFormat="1" ht="14.25">
      <c r="A630" s="2" t="s">
        <v>384</v>
      </c>
      <c r="B630" s="21" t="s">
        <v>618</v>
      </c>
      <c r="C630" s="21" t="s">
        <v>385</v>
      </c>
      <c r="D630" s="25">
        <v>0.84</v>
      </c>
    </row>
    <row r="631" spans="1:4" s="4" customFormat="1" ht="14.25">
      <c r="A631" s="16" t="s">
        <v>493</v>
      </c>
      <c r="B631" s="47" t="s">
        <v>494</v>
      </c>
      <c r="C631" s="47" t="s">
        <v>6</v>
      </c>
      <c r="D631" s="18">
        <f>D632+D633+D634</f>
        <v>1137.94</v>
      </c>
    </row>
    <row r="632" spans="1:4" s="4" customFormat="1" ht="14.25">
      <c r="A632" s="2" t="s">
        <v>115</v>
      </c>
      <c r="B632" s="34" t="s">
        <v>494</v>
      </c>
      <c r="C632" s="34" t="s">
        <v>116</v>
      </c>
      <c r="D632" s="19">
        <v>878.1</v>
      </c>
    </row>
    <row r="633" spans="1:4" s="4" customFormat="1" ht="22.5">
      <c r="A633" s="2" t="s">
        <v>117</v>
      </c>
      <c r="B633" s="34" t="s">
        <v>494</v>
      </c>
      <c r="C633" s="34" t="s">
        <v>118</v>
      </c>
      <c r="D633" s="19">
        <v>259.84</v>
      </c>
    </row>
    <row r="634" spans="1:4" s="4" customFormat="1" ht="14.25" hidden="1">
      <c r="A634" s="2" t="s">
        <v>54</v>
      </c>
      <c r="B634" s="34" t="s">
        <v>494</v>
      </c>
      <c r="C634" s="34" t="s">
        <v>55</v>
      </c>
      <c r="D634" s="19">
        <v>0</v>
      </c>
    </row>
    <row r="635" spans="1:4" s="4" customFormat="1" ht="14.25">
      <c r="A635" s="16" t="s">
        <v>495</v>
      </c>
      <c r="B635" s="47" t="s">
        <v>496</v>
      </c>
      <c r="C635" s="47" t="s">
        <v>6</v>
      </c>
      <c r="D635" s="18">
        <f>D636+D637</f>
        <v>140</v>
      </c>
    </row>
    <row r="636" spans="1:4" s="4" customFormat="1" ht="14.25">
      <c r="A636" s="2" t="s">
        <v>497</v>
      </c>
      <c r="B636" s="34" t="s">
        <v>496</v>
      </c>
      <c r="C636" s="34" t="s">
        <v>498</v>
      </c>
      <c r="D636" s="19">
        <v>20</v>
      </c>
    </row>
    <row r="637" spans="1:4" s="4" customFormat="1" ht="14.25">
      <c r="A637" s="29" t="s">
        <v>668</v>
      </c>
      <c r="B637" s="34" t="s">
        <v>496</v>
      </c>
      <c r="C637" s="34" t="s">
        <v>667</v>
      </c>
      <c r="D637" s="19">
        <v>120</v>
      </c>
    </row>
    <row r="638" spans="1:4" s="4" customFormat="1" ht="21.75">
      <c r="A638" s="16" t="s">
        <v>622</v>
      </c>
      <c r="B638" s="26" t="s">
        <v>620</v>
      </c>
      <c r="C638" s="26"/>
      <c r="D638" s="24">
        <f>D639+D640+D641</f>
        <v>3161.1000000000004</v>
      </c>
    </row>
    <row r="639" spans="1:4" s="4" customFormat="1" ht="14.25">
      <c r="A639" s="2" t="s">
        <v>27</v>
      </c>
      <c r="B639" s="21" t="s">
        <v>620</v>
      </c>
      <c r="C639" s="21" t="s">
        <v>28</v>
      </c>
      <c r="D639" s="25">
        <v>33.8</v>
      </c>
    </row>
    <row r="640" spans="1:4" s="4" customFormat="1" ht="22.5">
      <c r="A640" s="2" t="s">
        <v>623</v>
      </c>
      <c r="B640" s="21" t="s">
        <v>620</v>
      </c>
      <c r="C640" s="21" t="s">
        <v>621</v>
      </c>
      <c r="D640" s="25">
        <v>2737</v>
      </c>
    </row>
    <row r="641" spans="1:4" s="4" customFormat="1" ht="14.25">
      <c r="A641" s="2" t="s">
        <v>69</v>
      </c>
      <c r="B641" s="21" t="s">
        <v>620</v>
      </c>
      <c r="C641" s="21" t="s">
        <v>70</v>
      </c>
      <c r="D641" s="25">
        <v>390.3</v>
      </c>
    </row>
    <row r="642" spans="1:4" s="4" customFormat="1" ht="14.25">
      <c r="A642" s="16" t="s">
        <v>499</v>
      </c>
      <c r="B642" s="47" t="s">
        <v>500</v>
      </c>
      <c r="C642" s="47" t="s">
        <v>6</v>
      </c>
      <c r="D642" s="18">
        <f>D643+D645+D644</f>
        <v>593.2040000000001</v>
      </c>
    </row>
    <row r="643" spans="1:4" s="4" customFormat="1" ht="14.25">
      <c r="A643" s="2" t="s">
        <v>54</v>
      </c>
      <c r="B643" s="34" t="s">
        <v>500</v>
      </c>
      <c r="C643" s="34" t="s">
        <v>55</v>
      </c>
      <c r="D643" s="19">
        <v>140</v>
      </c>
    </row>
    <row r="644" spans="1:4" s="4" customFormat="1" ht="14.25">
      <c r="A644" s="2" t="s">
        <v>692</v>
      </c>
      <c r="B644" s="34" t="s">
        <v>500</v>
      </c>
      <c r="C644" s="34" t="s">
        <v>691</v>
      </c>
      <c r="D644" s="19">
        <v>11.494</v>
      </c>
    </row>
    <row r="645" spans="1:4" s="4" customFormat="1" ht="14.25">
      <c r="A645" s="2" t="s">
        <v>27</v>
      </c>
      <c r="B645" s="34" t="s">
        <v>500</v>
      </c>
      <c r="C645" s="34" t="s">
        <v>28</v>
      </c>
      <c r="D645" s="19">
        <v>441.71</v>
      </c>
    </row>
    <row r="646" spans="1:4" s="4" customFormat="1" ht="21.75">
      <c r="A646" s="16" t="s">
        <v>505</v>
      </c>
      <c r="B646" s="47" t="s">
        <v>506</v>
      </c>
      <c r="C646" s="47" t="s">
        <v>6</v>
      </c>
      <c r="D646" s="18">
        <f>D647</f>
        <v>175</v>
      </c>
    </row>
    <row r="647" spans="1:4" s="4" customFormat="1" ht="14.25">
      <c r="A647" s="2" t="s">
        <v>69</v>
      </c>
      <c r="B647" s="34" t="s">
        <v>506</v>
      </c>
      <c r="C647" s="34" t="s">
        <v>70</v>
      </c>
      <c r="D647" s="19">
        <v>175</v>
      </c>
    </row>
    <row r="648" spans="1:4" s="4" customFormat="1" ht="14.25">
      <c r="A648" s="16" t="s">
        <v>507</v>
      </c>
      <c r="B648" s="47" t="s">
        <v>508</v>
      </c>
      <c r="C648" s="47" t="s">
        <v>6</v>
      </c>
      <c r="D648" s="18">
        <f>D649+D650</f>
        <v>1059.59</v>
      </c>
    </row>
    <row r="649" spans="1:4" s="4" customFormat="1" ht="14.25">
      <c r="A649" s="2" t="s">
        <v>115</v>
      </c>
      <c r="B649" s="34" t="s">
        <v>508</v>
      </c>
      <c r="C649" s="34" t="s">
        <v>116</v>
      </c>
      <c r="D649" s="19">
        <v>819.4</v>
      </c>
    </row>
    <row r="650" spans="1:4" s="4" customFormat="1" ht="22.5">
      <c r="A650" s="2" t="s">
        <v>117</v>
      </c>
      <c r="B650" s="34" t="s">
        <v>508</v>
      </c>
      <c r="C650" s="34" t="s">
        <v>118</v>
      </c>
      <c r="D650" s="19">
        <v>240.19</v>
      </c>
    </row>
    <row r="651" spans="1:4" s="4" customFormat="1" ht="21.75">
      <c r="A651" s="16" t="s">
        <v>625</v>
      </c>
      <c r="B651" s="26" t="s">
        <v>624</v>
      </c>
      <c r="C651" s="26"/>
      <c r="D651" s="24">
        <f>D652</f>
        <v>1500</v>
      </c>
    </row>
    <row r="652" spans="1:4" s="4" customFormat="1" ht="14.25">
      <c r="A652" s="2" t="s">
        <v>94</v>
      </c>
      <c r="B652" s="21" t="s">
        <v>624</v>
      </c>
      <c r="C652" s="21" t="s">
        <v>95</v>
      </c>
      <c r="D652" s="25">
        <v>1500</v>
      </c>
    </row>
    <row r="653" spans="1:4" s="4" customFormat="1" ht="24">
      <c r="A653" s="59" t="s">
        <v>663</v>
      </c>
      <c r="B653" s="26" t="s">
        <v>664</v>
      </c>
      <c r="C653" s="21"/>
      <c r="D653" s="24">
        <f>D654+D655+D656</f>
        <v>865.1</v>
      </c>
    </row>
    <row r="654" spans="1:4" s="4" customFormat="1" ht="14.25">
      <c r="A654" s="23" t="s">
        <v>54</v>
      </c>
      <c r="B654" s="21" t="s">
        <v>664</v>
      </c>
      <c r="C654" s="21" t="s">
        <v>55</v>
      </c>
      <c r="D654" s="25">
        <v>592.6</v>
      </c>
    </row>
    <row r="655" spans="1:4" s="4" customFormat="1" ht="14.25">
      <c r="A655" s="23" t="s">
        <v>27</v>
      </c>
      <c r="B655" s="21" t="s">
        <v>664</v>
      </c>
      <c r="C655" s="21" t="s">
        <v>28</v>
      </c>
      <c r="D655" s="25">
        <v>172.5</v>
      </c>
    </row>
    <row r="656" spans="1:4" s="4" customFormat="1" ht="18" customHeight="1">
      <c r="A656" s="23" t="s">
        <v>94</v>
      </c>
      <c r="B656" s="21" t="s">
        <v>664</v>
      </c>
      <c r="C656" s="21" t="s">
        <v>95</v>
      </c>
      <c r="D656" s="25">
        <v>100</v>
      </c>
    </row>
    <row r="657" spans="1:4" s="4" customFormat="1" ht="32.25">
      <c r="A657" s="16" t="s">
        <v>627</v>
      </c>
      <c r="B657" s="26" t="s">
        <v>626</v>
      </c>
      <c r="C657" s="26" t="s">
        <v>6</v>
      </c>
      <c r="D657" s="24">
        <f>D658+D659</f>
        <v>462.99168000000003</v>
      </c>
    </row>
    <row r="658" spans="1:4" s="4" customFormat="1" ht="22.5">
      <c r="A658" s="2" t="s">
        <v>513</v>
      </c>
      <c r="B658" s="21" t="s">
        <v>626</v>
      </c>
      <c r="C658" s="21" t="s">
        <v>514</v>
      </c>
      <c r="D658" s="25">
        <v>401.8</v>
      </c>
    </row>
    <row r="659" spans="1:4" s="4" customFormat="1" ht="22.5">
      <c r="A659" s="2" t="s">
        <v>511</v>
      </c>
      <c r="B659" s="21" t="s">
        <v>626</v>
      </c>
      <c r="C659" s="21" t="s">
        <v>512</v>
      </c>
      <c r="D659" s="25">
        <v>61.19168</v>
      </c>
    </row>
    <row r="660" spans="1:4" s="4" customFormat="1" ht="21.75">
      <c r="A660" s="16" t="s">
        <v>509</v>
      </c>
      <c r="B660" s="47" t="s">
        <v>510</v>
      </c>
      <c r="C660" s="47" t="s">
        <v>6</v>
      </c>
      <c r="D660" s="18">
        <f>D661+D663+D662</f>
        <v>188.81400000000002</v>
      </c>
    </row>
    <row r="661" spans="1:4" s="4" customFormat="1" ht="22.5">
      <c r="A661" s="2" t="s">
        <v>511</v>
      </c>
      <c r="B661" s="34" t="s">
        <v>510</v>
      </c>
      <c r="C661" s="34" t="s">
        <v>512</v>
      </c>
      <c r="D661" s="19">
        <v>142.8</v>
      </c>
    </row>
    <row r="662" spans="1:4" s="4" customFormat="1" ht="14.25">
      <c r="A662" s="23" t="s">
        <v>54</v>
      </c>
      <c r="B662" s="34" t="s">
        <v>510</v>
      </c>
      <c r="C662" s="34" t="s">
        <v>55</v>
      </c>
      <c r="D662" s="19">
        <v>33.014</v>
      </c>
    </row>
    <row r="663" spans="1:4" s="4" customFormat="1" ht="22.5">
      <c r="A663" s="2" t="s">
        <v>513</v>
      </c>
      <c r="B663" s="34" t="s">
        <v>510</v>
      </c>
      <c r="C663" s="34" t="s">
        <v>514</v>
      </c>
      <c r="D663" s="19">
        <v>13</v>
      </c>
    </row>
    <row r="664" spans="1:4" s="4" customFormat="1" ht="14.25">
      <c r="A664" s="16" t="s">
        <v>681</v>
      </c>
      <c r="B664" s="47" t="s">
        <v>682</v>
      </c>
      <c r="C664" s="47"/>
      <c r="D664" s="18">
        <f>D665+D666</f>
        <v>85.45</v>
      </c>
    </row>
    <row r="665" spans="1:4" s="4" customFormat="1" ht="14.25">
      <c r="A665" s="2" t="s">
        <v>54</v>
      </c>
      <c r="B665" s="34" t="s">
        <v>682</v>
      </c>
      <c r="C665" s="34" t="s">
        <v>55</v>
      </c>
      <c r="D665" s="19">
        <v>35</v>
      </c>
    </row>
    <row r="666" spans="1:4" s="4" customFormat="1" ht="14.25">
      <c r="A666" s="23" t="s">
        <v>27</v>
      </c>
      <c r="B666" s="34" t="s">
        <v>682</v>
      </c>
      <c r="C666" s="34" t="s">
        <v>28</v>
      </c>
      <c r="D666" s="19">
        <v>50.45</v>
      </c>
    </row>
    <row r="667" spans="1:4" s="4" customFormat="1" ht="32.25">
      <c r="A667" s="16" t="s">
        <v>501</v>
      </c>
      <c r="B667" s="47" t="s">
        <v>502</v>
      </c>
      <c r="C667" s="47" t="s">
        <v>6</v>
      </c>
      <c r="D667" s="18">
        <f>D668</f>
        <v>244.46</v>
      </c>
    </row>
    <row r="668" spans="1:4" s="4" customFormat="1" ht="56.25">
      <c r="A668" s="2" t="s">
        <v>503</v>
      </c>
      <c r="B668" s="34" t="s">
        <v>502</v>
      </c>
      <c r="C668" s="34" t="s">
        <v>504</v>
      </c>
      <c r="D668" s="19">
        <v>244.46</v>
      </c>
    </row>
    <row r="669" spans="1:4" s="4" customFormat="1" ht="14.25">
      <c r="A669" s="16" t="s">
        <v>590</v>
      </c>
      <c r="B669" s="47" t="s">
        <v>683</v>
      </c>
      <c r="C669" s="47"/>
      <c r="D669" s="18">
        <f>D670</f>
        <v>86</v>
      </c>
    </row>
    <row r="670" spans="1:4" s="4" customFormat="1" ht="22.5">
      <c r="A670" s="2" t="s">
        <v>513</v>
      </c>
      <c r="B670" s="34" t="s">
        <v>683</v>
      </c>
      <c r="C670" s="34" t="s">
        <v>514</v>
      </c>
      <c r="D670" s="19">
        <v>86</v>
      </c>
    </row>
    <row r="671" spans="1:4" ht="15">
      <c r="A671" s="82" t="s">
        <v>11</v>
      </c>
      <c r="B671" s="82"/>
      <c r="C671" s="82"/>
      <c r="D671" s="20">
        <f>D19+D183+D205+D256+D333+D349+D365+D427+D436+D542+D549+D580+D584+D590+D600</f>
        <v>1125175.89239</v>
      </c>
    </row>
  </sheetData>
  <sheetProtection/>
  <mergeCells count="2">
    <mergeCell ref="A13:D13"/>
    <mergeCell ref="A671:C6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2014-06-17T11:33:27Z</cp:lastPrinted>
  <dcterms:created xsi:type="dcterms:W3CDTF">2014-06-17T10:35:37Z</dcterms:created>
  <dcterms:modified xsi:type="dcterms:W3CDTF">2020-12-07T10:21:30Z</dcterms:modified>
  <cp:category/>
  <cp:version/>
  <cp:contentType/>
  <cp:contentStatus/>
</cp:coreProperties>
</file>