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'v1bvyumsqh02d2hwuje5xik5uk'!$N$20:$Q$20</definedName>
    <definedName name="eaho2ejrtdbq5dbiou1fruoidk">'v1bvyumsqh02d2hwuje5xik5uk'!$B$15</definedName>
    <definedName name="frupzostrx2engzlq5coj1izgc">'v1bvyumsqh02d2hwuje5xik5uk'!$C$21:$C$297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'v1bvyumsqh02d2hwuje5xik5uk'!$M$21:$M$297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'Лист1'!$13:$14</definedName>
  </definedNames>
  <calcPr fullCalcOnLoad="1"/>
</workbook>
</file>

<file path=xl/comments2.xml><?xml version="1.0" encoding="utf-8"?>
<comments xmlns="http://schemas.openxmlformats.org/spreadsheetml/2006/main">
  <authors>
    <author>maksimova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<sst xmlns="http://schemas.openxmlformats.org/spreadsheetml/2006/main" count="2042" uniqueCount="528">
  <si>
    <t>Лист1</t>
  </si>
  <si>
    <t>CalcsheetClient.Data</t>
  </si>
  <si>
    <t>[RowID]</t>
  </si>
  <si>
    <t>Название
Формируется автоматически</t>
  </si>
  <si>
    <t>Название</t>
  </si>
  <si>
    <t>RowName</t>
  </si>
  <si>
    <t>Формула
Целевая статья</t>
  </si>
  <si>
    <t>Целевая статья</t>
  </si>
  <si>
    <t>{72C02C9F-6946-40D4-A29F-F6633EC7E8CA}</t>
  </si>
  <si>
    <t>ВР
Код</t>
  </si>
  <si>
    <t>Код ВР</t>
  </si>
  <si>
    <t>{14A079E6-F5DE-4A80-AF8E-D60897B95A85}</t>
  </si>
  <si>
    <t>{41D6CC40-DD24-43B8-8C0A-B19F1CB89A58}</t>
  </si>
  <si>
    <t>{CA5AD7C8-C3D5-425B-B1ED-E80713EB4F09}</t>
  </si>
  <si>
    <t>{7DFEA8AC-7A1E-4BE1-AF5C-769DAA2827C8}</t>
  </si>
  <si>
    <t>{28641D6B-C511-4877-8AF4-34C860E86CC6}</t>
  </si>
  <si>
    <t>{DEC3D901-D823-4102-BCA1-D3E4664C6ED0}</t>
  </si>
  <si>
    <t>[Bookmark]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</si>
  <si>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</si>
  <si>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</si>
  <si>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</si>
  <si>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</si>
  <si>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</si>
  <si>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</si>
  <si>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EXPR_30</t>
  </si>
  <si>
    <t>RG_15_1</t>
  </si>
  <si>
    <t>RG_15_2</t>
  </si>
  <si>
    <t>RG_15_3</t>
  </si>
  <si>
    <t>RG_19_1</t>
  </si>
  <si>
    <t>RG_19_2</t>
  </si>
  <si>
    <t>RG_19_3</t>
  </si>
  <si>
    <t>Вариант: Малопургинский 2015;
Таблица: Прогноз 2016 (МР);
Данные
%Малопургинский район</t>
  </si>
  <si>
    <t>Вариант: Малопургинский 2015;
Таблица: Прогноз 2017 (МР);
Данные
МО=1302000
БКД=00000000
КОСГУ=000
Программы=0000
ЭД_БКД=00
Ведомства=000
Узлы=20</t>
  </si>
  <si>
    <t>Вариант=Малопургинский 2015;
Табл=Прогноз 2016 (МР);
МО=1302000;
БКД=00000000;
КОСГУ=000;
Программы=0000;
ЭД_БКД=00;
Ведомства=000;
ФКР=0000;
Балансировка бюджета=20;
Узлы=20;</t>
  </si>
  <si>
    <t>Вариант=Малопургинский 2015;
Табл=Прогноз 2016 (МР);
МО=1302000;
БКД=00000000;
КОСГУ=000;
Программы=0000;
ЭД_БКД=00;
Ведомства=000;
ФКР=0000;
Балансировка бюджета=21;
Узлы=20;</t>
  </si>
  <si>
    <t>Вариант=Малопургинский 2015;
Табл=Прогноз 2016 (МР);
МО=1302000;
БКД=00000000;
КОСГУ=000;
Программы=0000;
ЭД_БКД=00;
Ведомства=000;
ФКР=0000;
Балансировка бюджета=22;
Узлы=20;</t>
  </si>
  <si>
    <t>Вариант=Малопургинский 2015;
Табл=Прогноз 2017 (МР);
МО=1302000;
БКД=00000000;
КОСГУ=000;
Программы=0000;
ЭД_БКД=00;
Ведомства=000;
ФКР=0000;
Балансировка бюджета=20;
Узлы=20;</t>
  </si>
  <si>
    <t>Вариант=Малопургинский 2015;
Табл=Прогноз 2017 (МР);
МО=1302000;
БКД=00000000;
КОСГУ=000;
Программы=0000;
ЭД_БКД=00;
Ведомства=000;
ФКР=0000;
Балансировка бюджета=21;
Узлы=20;</t>
  </si>
  <si>
    <t>Вариант=Малопургинский 2015;
Табл=Прогноз 2017 (МР);
МО=1302000;
БКД=00000000;
КОСГУ=000;
Программы=0000;
ЭД_БКД=00;
Ведомства=000;
ФКР=0000;
Балансировка бюджета=22;
Узлы=20;</t>
  </si>
  <si>
    <t>CLS_S_147</t>
  </si>
  <si>
    <t>CLS_S_156</t>
  </si>
  <si>
    <t>CLS_S_145</t>
  </si>
  <si>
    <t>CLS_F_FullBusinessCode_144</t>
  </si>
  <si>
    <t>CLS_S_144</t>
  </si>
  <si>
    <t>{4F5AA143-EDBE-4A02-8D9E-D7A31E11E2DC}</t>
  </si>
  <si>
    <t>2892</t>
  </si>
  <si>
    <t>1406=-1,1405=-1,1399=-1</t>
  </si>
  <si>
    <t>Всего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</si>
  <si>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</si>
  <si>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</si>
  <si>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</si>
  <si>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</si>
  <si>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</si>
  <si>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</si>
  <si>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</si>
  <si>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</si>
  <si>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</si>
  <si>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</si>
  <si>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</si>
  <si>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</si>
  <si>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освобождение от платы за присмотр и уход за детьми-инвалидами, детьми-сиротами и детьми, оставшимися без попечения родителей, за детьми с туберкулёзной интоксикацией, а также за детьми, оба родителя которых или один из них является инвалидами первой или второй группы и не имеют других доходов, кроме пенсии, обучающихся в муниципальных дошкольных образовательных организациях, реализующих образовательную программу дошкольного образования</t>
  </si>
  <si>
    <t>0110448</t>
  </si>
  <si>
    <t>Субсидии бюджетным учреждениям на иные цели</t>
  </si>
  <si>
    <t>612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</si>
  <si>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</si>
  <si>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</si>
  <si>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</si>
  <si>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</si>
  <si>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0116111</t>
  </si>
  <si>
    <t>Прочая закупка товаров, работ и услуг для обеспечения государственных (муниципальных) нужд</t>
  </si>
  <si>
    <t>244</t>
  </si>
  <si>
    <t>Подпрограмма "Развитие общего образования"</t>
  </si>
  <si>
    <t>0120000</t>
  </si>
  <si>
    <t>0126101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</si>
  <si>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</si>
  <si>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</si>
  <si>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Уплата прочих налогов, сборов</t>
  </si>
  <si>
    <t>852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</si>
  <si>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</si>
  <si>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</si>
  <si>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</si>
  <si>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</si>
  <si>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</si>
  <si>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</si>
  <si>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</si>
  <si>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</si>
  <si>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</si>
  <si>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</si>
  <si>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</si>
  <si>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</si>
  <si>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</si>
  <si>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</si>
  <si>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</si>
  <si>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</si>
  <si>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</si>
  <si>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</si>
  <si>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</si>
  <si>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Закупка товаров, работ, услуг в сфере информационно-коммуникационных технологий</t>
  </si>
  <si>
    <t>242</t>
  </si>
  <si>
    <t>Содержание учреждений, ведущих работу с детьми и молодежью</t>
  </si>
  <si>
    <t xml:space="preserve">0146141
</t>
  </si>
  <si>
    <t>Подпрограмма "Создание условий для реализации муниципальной программы"</t>
  </si>
  <si>
    <t>0150000</t>
  </si>
  <si>
    <t>0156100</t>
  </si>
  <si>
    <t>Подпрограмма "Детское и школьное питание"</t>
  </si>
  <si>
    <t>0160000</t>
  </si>
  <si>
    <t>детское и школьное питание</t>
  </si>
  <si>
    <t>0166121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</si>
  <si>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</si>
  <si>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</si>
  <si>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</si>
  <si>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</si>
  <si>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</si>
  <si>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</si>
  <si>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Подпрограмма "Организация отдыха детей в каникулярное время"</t>
  </si>
  <si>
    <t>0220000</t>
  </si>
  <si>
    <t>Организация отдыха детей в каникулярное время</t>
  </si>
  <si>
    <t>0226152</t>
  </si>
  <si>
    <t>Содержание учреждений, организующих отдых детей в каникулярное время</t>
  </si>
  <si>
    <t>0226153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</si>
  <si>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</si>
  <si>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</si>
  <si>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</si>
  <si>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</si>
  <si>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</si>
  <si>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</si>
  <si>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</si>
  <si>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</si>
  <si>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</si>
  <si>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</si>
  <si>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</si>
  <si>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</si>
  <si>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</si>
  <si>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</si>
  <si>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</si>
  <si>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</si>
  <si>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</si>
  <si>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</si>
  <si>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</si>
  <si>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</si>
  <si>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</si>
  <si>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</si>
  <si>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</si>
  <si>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</si>
  <si>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</si>
  <si>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</si>
  <si>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</si>
  <si>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</si>
  <si>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</si>
  <si>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</si>
  <si>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</si>
  <si>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</si>
  <si>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</si>
  <si>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</si>
  <si>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</si>
  <si>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0410426</t>
  </si>
  <si>
    <t>Предоставление мер социальной поддержки многодетным семьям и учёт (регистрация) многодетных семей</t>
  </si>
  <si>
    <t>0410434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</si>
  <si>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</si>
  <si>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</si>
  <si>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</si>
  <si>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</si>
  <si>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</si>
  <si>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</si>
  <si>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Иные выплаты персоналу государственных (муниципальных) органов, за исключением фонда оплаты труда</t>
  </si>
  <si>
    <t>122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</si>
  <si>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</si>
  <si>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</si>
  <si>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</si>
  <si>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</si>
  <si>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</si>
  <si>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</si>
  <si>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</si>
  <si>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</si>
  <si>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</si>
  <si>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</si>
  <si>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</si>
  <si>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</si>
  <si>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</si>
  <si>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</si>
  <si>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</si>
  <si>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</si>
  <si>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</si>
  <si>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</si>
  <si>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</si>
  <si>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</si>
  <si>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</si>
  <si>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</si>
  <si>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</si>
  <si>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</si>
  <si>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Предоставление гражданам субсидий на оплату жилого помещения  и коммунальных услуг</t>
  </si>
  <si>
    <t>0440369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</si>
  <si>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</si>
  <si>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</si>
  <si>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</si>
  <si>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</si>
  <si>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</si>
  <si>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</si>
  <si>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</si>
  <si>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</si>
  <si>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</si>
  <si>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</si>
  <si>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</si>
  <si>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</si>
  <si>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Развитие сельского хозяйства и расширение рынка сельскохозяйственной продукции (поддержка семеноводства сельскохозяйственных растений в Малопургинском районе)</t>
  </si>
  <si>
    <t>0516182</t>
  </si>
  <si>
    <t>Развитие сельского хозяйства и расширение рынка сельскохозяйственной продукции (приобретение племенного молодняка)</t>
  </si>
  <si>
    <t>0516183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</si>
  <si>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</si>
  <si>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</si>
  <si>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</si>
  <si>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</si>
  <si>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</si>
  <si>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</si>
  <si>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</si>
  <si>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</si>
  <si>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</si>
  <si>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</si>
  <si>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Мероприятия по обеспечению безопасности людей на водных объектах</t>
  </si>
  <si>
    <t>0616191</t>
  </si>
  <si>
    <t>Предупреждение и ликвидация последствий чрезвычайных ситуаций за счет средств местного бюджета</t>
  </si>
  <si>
    <t>0616195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</si>
  <si>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</si>
  <si>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</si>
  <si>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</si>
  <si>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</si>
  <si>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</si>
  <si>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</si>
  <si>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</si>
  <si>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</si>
  <si>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</si>
  <si>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</si>
  <si>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хозяйство на 2015-2020 годы"</t>
  </si>
  <si>
    <t>0700000</t>
  </si>
  <si>
    <t>Подпрограмма "Территориальное развитие (градостроительство и землеустройство)"</t>
  </si>
  <si>
    <t>0710000</t>
  </si>
  <si>
    <t>Мероприятия в области строительства, архитектуры и градостроительства</t>
  </si>
  <si>
    <t>0716202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</si>
  <si>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</si>
  <si>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</si>
  <si>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</si>
  <si>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</si>
  <si>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</si>
  <si>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</si>
  <si>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Подпрограмма "Содержание и развитие коммунальной инфраструктуры"</t>
  </si>
  <si>
    <t>0730000</t>
  </si>
  <si>
    <t>мероприятия в области коммунального хозяйства за счет средств местного бюджета</t>
  </si>
  <si>
    <t>0736220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</si>
  <si>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</si>
  <si>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</si>
  <si>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</si>
  <si>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0746251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</si>
  <si>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</si>
  <si>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</si>
  <si>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</si>
  <si>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</si>
  <si>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</si>
  <si>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</si>
  <si>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</si>
  <si>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</si>
  <si>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</si>
  <si>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</si>
  <si>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</si>
  <si>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</si>
  <si>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</si>
  <si>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</si>
  <si>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</si>
  <si>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</si>
  <si>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0926271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</si>
  <si>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</si>
  <si>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</si>
  <si>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</si>
  <si>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</si>
  <si>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</si>
  <si>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</si>
  <si>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</si>
  <si>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</si>
  <si>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мероприятия по повышению эффективности бюджетных расходов</t>
  </si>
  <si>
    <t>0936272</t>
  </si>
  <si>
    <t>Подпрограмма "Управление муниципальным имуществом и земельными ресурсами"</t>
  </si>
  <si>
    <t>0940000</t>
  </si>
  <si>
    <t>Управление муниципальным имуществом</t>
  </si>
  <si>
    <t>0946200</t>
  </si>
  <si>
    <t>Проведение государственной политики в области  земельных отношений</t>
  </si>
  <si>
    <t>0946201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</si>
  <si>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</si>
  <si>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</si>
  <si>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</si>
  <si>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</si>
  <si>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</si>
  <si>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</si>
  <si>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</si>
  <si>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</si>
  <si>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</si>
  <si>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</si>
  <si>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мероприятия по улучшению условий и охрана труда</t>
  </si>
  <si>
    <t>0976273</t>
  </si>
  <si>
    <t>Подпрограмма "Информатизация в органах местного самоуправления"</t>
  </si>
  <si>
    <t>0980000</t>
  </si>
  <si>
    <t>0986274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</si>
  <si>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</si>
  <si>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</si>
  <si>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</si>
  <si>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</si>
  <si>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</si>
  <si>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</si>
  <si>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социологических исследований</t>
  </si>
  <si>
    <t>0996275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</si>
  <si>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</si>
  <si>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</si>
  <si>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</si>
  <si>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</si>
  <si>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</si>
  <si>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</si>
  <si>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</si>
  <si>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</si>
  <si>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09А6276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</si>
  <si>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</si>
  <si>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</si>
  <si>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</si>
  <si>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1006240</t>
  </si>
  <si>
    <t>Расходы по отлову и содержанию безнадзорных животных</t>
  </si>
  <si>
    <t>1000540</t>
  </si>
  <si>
    <t>Непрограммные направления деятельности</t>
  </si>
  <si>
    <t>9900000</t>
  </si>
  <si>
    <t>Глава муниципального образования</t>
  </si>
  <si>
    <t>9906001</t>
  </si>
  <si>
    <t>Центральный аппарат</t>
  </si>
  <si>
    <t>9906003</t>
  </si>
  <si>
    <t>Контрольно-счетный орган муниципального образования</t>
  </si>
  <si>
    <t>9906005</t>
  </si>
  <si>
    <t>Резервные фонды</t>
  </si>
  <si>
    <t>9906008</t>
  </si>
  <si>
    <t>Резервные средства</t>
  </si>
  <si>
    <t>870</t>
  </si>
  <si>
    <t>Проведение праздников и мероприятий</t>
  </si>
  <si>
    <t>9906011</t>
  </si>
  <si>
    <t>Периодическая печать (предоставление субсидии с местного бюджета)</t>
  </si>
  <si>
    <t>9906016</t>
  </si>
  <si>
    <t>Субсидии автономным учреждениям на иные цели</t>
  </si>
  <si>
    <t>622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</si>
  <si>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</si>
  <si>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</si>
  <si>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Условно-утвержденные расходы</t>
  </si>
  <si>
    <t>9906350</t>
  </si>
  <si>
    <t>Специальные расходы</t>
  </si>
  <si>
    <t>880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</si>
  <si>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</si>
  <si>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</si>
  <si>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</si>
  <si>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</si>
  <si>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</si>
  <si>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</si>
  <si>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реализации функций в рамках непрограммного направления деятельности "Государственная судебная власть"</t>
  </si>
  <si>
    <t>9905120</t>
  </si>
  <si>
    <t>01</t>
  </si>
  <si>
    <t>011</t>
  </si>
  <si>
    <t>000K</t>
  </si>
  <si>
    <t>002U</t>
  </si>
  <si>
    <t>003C</t>
  </si>
  <si>
    <t>003M</t>
  </si>
  <si>
    <t>004M</t>
  </si>
  <si>
    <t>004O</t>
  </si>
  <si>
    <t>012</t>
  </si>
  <si>
    <t>000J</t>
  </si>
  <si>
    <t>000L</t>
  </si>
  <si>
    <t>000N</t>
  </si>
  <si>
    <t>002N</t>
  </si>
  <si>
    <t>002Z</t>
  </si>
  <si>
    <t>0030</t>
  </si>
  <si>
    <t>013</t>
  </si>
  <si>
    <t>000O</t>
  </si>
  <si>
    <t>014</t>
  </si>
  <si>
    <t>000P</t>
  </si>
  <si>
    <t>004K</t>
  </si>
  <si>
    <t>015</t>
  </si>
  <si>
    <t>000I</t>
  </si>
  <si>
    <t>016</t>
  </si>
  <si>
    <t>000M</t>
  </si>
  <si>
    <t>02</t>
  </si>
  <si>
    <t>021</t>
  </si>
  <si>
    <t>000R</t>
  </si>
  <si>
    <t>022</t>
  </si>
  <si>
    <t>000S</t>
  </si>
  <si>
    <t>0048</t>
  </si>
  <si>
    <t>03</t>
  </si>
  <si>
    <t>031</t>
  </si>
  <si>
    <t>000T</t>
  </si>
  <si>
    <t>032</t>
  </si>
  <si>
    <t>000U</t>
  </si>
  <si>
    <t>0049</t>
  </si>
  <si>
    <t>033</t>
  </si>
  <si>
    <t>000W</t>
  </si>
  <si>
    <t>034</t>
  </si>
  <si>
    <t>000V</t>
  </si>
  <si>
    <t>004N</t>
  </si>
  <si>
    <t>035</t>
  </si>
  <si>
    <t>000X</t>
  </si>
  <si>
    <t>04</t>
  </si>
  <si>
    <t>041</t>
  </si>
  <si>
    <t>002V</t>
  </si>
  <si>
    <t>002W</t>
  </si>
  <si>
    <t>0031</t>
  </si>
  <si>
    <t>0037</t>
  </si>
  <si>
    <t>0038</t>
  </si>
  <si>
    <t>003A</t>
  </si>
  <si>
    <t>0044</t>
  </si>
  <si>
    <t>004J</t>
  </si>
  <si>
    <t>042</t>
  </si>
  <si>
    <t>0012</t>
  </si>
  <si>
    <t>043</t>
  </si>
  <si>
    <t>003B</t>
  </si>
  <si>
    <t>003N</t>
  </si>
  <si>
    <t>003P</t>
  </si>
  <si>
    <t>044</t>
  </si>
  <si>
    <t>002P</t>
  </si>
  <si>
    <t>0036</t>
  </si>
  <si>
    <t>05</t>
  </si>
  <si>
    <t>051</t>
  </si>
  <si>
    <t>0015</t>
  </si>
  <si>
    <t>0016</t>
  </si>
  <si>
    <t>81</t>
  </si>
  <si>
    <t>0017</t>
  </si>
  <si>
    <t>0018</t>
  </si>
  <si>
    <t>052</t>
  </si>
  <si>
    <t>0019</t>
  </si>
  <si>
    <t>06</t>
  </si>
  <si>
    <t>061</t>
  </si>
  <si>
    <t>001B</t>
  </si>
  <si>
    <t>001C</t>
  </si>
  <si>
    <t>001G</t>
  </si>
  <si>
    <t>062</t>
  </si>
  <si>
    <t>001D</t>
  </si>
  <si>
    <t>0032</t>
  </si>
  <si>
    <t>064</t>
  </si>
  <si>
    <t>001F</t>
  </si>
  <si>
    <t>07</t>
  </si>
  <si>
    <t>071</t>
  </si>
  <si>
    <t>004L</t>
  </si>
  <si>
    <t>072</t>
  </si>
  <si>
    <t>001N</t>
  </si>
  <si>
    <t>004I</t>
  </si>
  <si>
    <t>073</t>
  </si>
  <si>
    <t>001O</t>
  </si>
  <si>
    <t>074</t>
  </si>
  <si>
    <t>001V</t>
  </si>
  <si>
    <t>08</t>
  </si>
  <si>
    <t>001X</t>
  </si>
  <si>
    <t>09</t>
  </si>
  <si>
    <t>091</t>
  </si>
  <si>
    <t>001Y</t>
  </si>
  <si>
    <t>092</t>
  </si>
  <si>
    <t>0008</t>
  </si>
  <si>
    <t>73</t>
  </si>
  <si>
    <t>001Z</t>
  </si>
  <si>
    <t>0026</t>
  </si>
  <si>
    <t>0034</t>
  </si>
  <si>
    <t>093</t>
  </si>
  <si>
    <t>0020</t>
  </si>
  <si>
    <t>094</t>
  </si>
  <si>
    <t>001L</t>
  </si>
  <si>
    <t>001M</t>
  </si>
  <si>
    <t>095</t>
  </si>
  <si>
    <t>0033</t>
  </si>
  <si>
    <t>096</t>
  </si>
  <si>
    <t>0045</t>
  </si>
  <si>
    <t>097</t>
  </si>
  <si>
    <t>0021</t>
  </si>
  <si>
    <t>098</t>
  </si>
  <si>
    <t>0022</t>
  </si>
  <si>
    <t>099</t>
  </si>
  <si>
    <t>000E</t>
  </si>
  <si>
    <t>0023</t>
  </si>
  <si>
    <t>09A</t>
  </si>
  <si>
    <t>0003</t>
  </si>
  <si>
    <t>000Z</t>
  </si>
  <si>
    <t>0024</t>
  </si>
  <si>
    <t>0A</t>
  </si>
  <si>
    <t>001T</t>
  </si>
  <si>
    <t>003L</t>
  </si>
  <si>
    <t>0B</t>
  </si>
  <si>
    <t>0002</t>
  </si>
  <si>
    <t>0004</t>
  </si>
  <si>
    <t>0006</t>
  </si>
  <si>
    <t>0009</t>
  </si>
  <si>
    <t>87</t>
  </si>
  <si>
    <t>000C</t>
  </si>
  <si>
    <t>000H</t>
  </si>
  <si>
    <t>002D</t>
  </si>
  <si>
    <t>88</t>
  </si>
  <si>
    <t>003D</t>
  </si>
  <si>
    <t>003X</t>
  </si>
  <si>
    <t>53</t>
  </si>
  <si>
    <t>003Z</t>
  </si>
  <si>
    <t>Приложение № 11</t>
  </si>
  <si>
    <t>к решению Совета депутатов</t>
  </si>
  <si>
    <t>муниципального образования "Малопургинский район"</t>
  </si>
  <si>
    <t>от 18.12.2014 года № 22-8-329</t>
  </si>
  <si>
    <t>320</t>
  </si>
  <si>
    <t>Социальные выплаты гражданам, кроме публичных нормативных социальный выплат</t>
  </si>
  <si>
    <t>610</t>
  </si>
  <si>
    <t xml:space="preserve">Субсидии бюджетным учреждениям </t>
  </si>
  <si>
    <t>240</t>
  </si>
  <si>
    <t>Иные закупки товаров, работ и услуг для обеспечения государственных (муниципальных) нужд</t>
  </si>
  <si>
    <t>Питание в дошкольных образовательных учреждениях</t>
  </si>
  <si>
    <t>110</t>
  </si>
  <si>
    <t>Расходы на выплаты персоналу казённых учреждений</t>
  </si>
  <si>
    <t>850</t>
  </si>
  <si>
    <t>Уплата налогов, сборов и иных платежей</t>
  </si>
  <si>
    <t>Повышение квалификации педагогических работников</t>
  </si>
  <si>
    <t>Реализация полномочий Управления образования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</si>
  <si>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</si>
  <si>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310</t>
  </si>
  <si>
    <t>Публичные нормативные социальные выплаты гражданам</t>
  </si>
  <si>
    <t>120</t>
  </si>
  <si>
    <t>Расходы на выплаты персоналу государственных (муниципальных) органов</t>
  </si>
  <si>
    <t>Субсидии бюджетным учреждениям</t>
  </si>
  <si>
    <t>620</t>
  </si>
  <si>
    <t>Субсидии автономным учреждениям</t>
  </si>
  <si>
    <t>510</t>
  </si>
  <si>
    <t>Дотации</t>
  </si>
  <si>
    <t xml:space="preserve">Субсидии автономным учреждениям </t>
  </si>
  <si>
    <t>520</t>
  </si>
  <si>
    <t>Субсидии</t>
  </si>
  <si>
    <t>реализация установленных полномочий (функций) Управлением финансов</t>
  </si>
  <si>
    <t>мероприятия по оснащению компьютерной техникой и программным обеспечением в органах местного самоуправления</t>
  </si>
  <si>
    <t>Приложение 7</t>
  </si>
  <si>
    <t xml:space="preserve">от 08.10.2015г. № 28-3-295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</si>
</sst>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45" fillId="0" borderId="0" xfId="0" applyNumberFormat="1" applyFont="1" applyFill="1" applyAlignment="1">
      <alignment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4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164" fontId="7" fillId="0" borderId="0" xfId="0" applyNumberFormat="1" applyFont="1" applyFill="1" applyBorder="1" applyAlignment="1" applyProtection="1">
      <alignment shrinkToFit="1"/>
      <protection locked="0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4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164" fontId="9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164" fontId="3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02"/>
  <sheetViews>
    <sheetView tabSelected="1" zoomScalePageLayoutView="0" workbookViewId="0" topLeftCell="A2">
      <selection activeCell="G6" sqref="G6"/>
    </sheetView>
  </sheetViews>
  <sheetFormatPr defaultColWidth="9.140625" defaultRowHeight="15"/>
  <cols>
    <col min="1" max="1" width="48.57421875" style="49" customWidth="1"/>
    <col min="2" max="2" width="9.140625" style="1" customWidth="1"/>
    <col min="3" max="3" width="5.8515625" style="1" customWidth="1"/>
    <col min="4" max="4" width="10.57421875" style="42" customWidth="1"/>
    <col min="5" max="6" width="10.57421875" style="42" hidden="1" customWidth="1"/>
    <col min="7" max="7" width="10.57421875" style="42" customWidth="1"/>
    <col min="8" max="9" width="8.00390625" style="8" hidden="1" customWidth="1"/>
  </cols>
  <sheetData>
    <row r="1" spans="1:9" s="5" customFormat="1" ht="14.25" customHeight="1" hidden="1">
      <c r="A1" s="43"/>
      <c r="B1" s="3"/>
      <c r="C1" s="3"/>
      <c r="D1" s="29"/>
      <c r="E1" s="29"/>
      <c r="F1" s="29"/>
      <c r="G1" s="29"/>
      <c r="H1" s="4"/>
      <c r="I1" s="4"/>
    </row>
    <row r="2" spans="1:9" s="5" customFormat="1" ht="14.25" customHeight="1">
      <c r="A2" s="51"/>
      <c r="B2" s="52"/>
      <c r="C2" s="52"/>
      <c r="D2" s="53"/>
      <c r="E2" s="53"/>
      <c r="F2" s="53"/>
      <c r="G2" s="55" t="s">
        <v>526</v>
      </c>
      <c r="H2" s="54"/>
      <c r="I2" s="54"/>
    </row>
    <row r="3" spans="1:9" s="5" customFormat="1" ht="14.25" customHeight="1">
      <c r="A3" s="51"/>
      <c r="B3" s="52"/>
      <c r="C3" s="52"/>
      <c r="D3" s="53"/>
      <c r="E3" s="53"/>
      <c r="F3" s="53"/>
      <c r="G3" s="55" t="s">
        <v>495</v>
      </c>
      <c r="H3" s="54"/>
      <c r="I3" s="54"/>
    </row>
    <row r="4" spans="1:9" s="5" customFormat="1" ht="14.25" customHeight="1">
      <c r="A4" s="51"/>
      <c r="B4" s="52"/>
      <c r="C4" s="52"/>
      <c r="D4" s="53"/>
      <c r="E4" s="53"/>
      <c r="F4" s="53"/>
      <c r="G4" s="55" t="s">
        <v>496</v>
      </c>
      <c r="H4" s="54"/>
      <c r="I4" s="54"/>
    </row>
    <row r="5" spans="1:9" s="5" customFormat="1" ht="14.25" customHeight="1">
      <c r="A5" s="51"/>
      <c r="B5" s="52"/>
      <c r="C5" s="52"/>
      <c r="D5" s="53"/>
      <c r="E5" s="53"/>
      <c r="F5" s="53"/>
      <c r="G5" s="55" t="s">
        <v>527</v>
      </c>
      <c r="H5" s="54"/>
      <c r="I5" s="54"/>
    </row>
    <row r="6" spans="1:9" s="5" customFormat="1" ht="14.25" customHeight="1">
      <c r="A6" s="51"/>
      <c r="B6" s="52"/>
      <c r="C6" s="52"/>
      <c r="D6" s="53"/>
      <c r="E6" s="53"/>
      <c r="F6" s="53"/>
      <c r="G6" s="53"/>
      <c r="H6" s="54"/>
      <c r="I6" s="54"/>
    </row>
    <row r="7" spans="1:9" ht="12.75" customHeight="1">
      <c r="A7" s="6"/>
      <c r="B7" s="24"/>
      <c r="C7" s="7"/>
      <c r="D7" s="30"/>
      <c r="E7" s="30"/>
      <c r="F7" s="30"/>
      <c r="G7" s="31" t="s">
        <v>494</v>
      </c>
      <c r="H7" s="25"/>
      <c r="I7" s="25"/>
    </row>
    <row r="8" spans="1:9" ht="12.75" customHeight="1">
      <c r="A8" s="44"/>
      <c r="B8" s="9"/>
      <c r="C8" s="9"/>
      <c r="D8" s="30"/>
      <c r="E8" s="30"/>
      <c r="F8" s="30"/>
      <c r="G8" s="32" t="s">
        <v>495</v>
      </c>
      <c r="H8" s="25"/>
      <c r="I8" s="25"/>
    </row>
    <row r="9" spans="1:9" ht="12.75" customHeight="1">
      <c r="A9" s="10"/>
      <c r="B9" s="10"/>
      <c r="C9" s="10"/>
      <c r="D9" s="30"/>
      <c r="E9" s="30"/>
      <c r="F9" s="30"/>
      <c r="G9" s="33" t="s">
        <v>496</v>
      </c>
      <c r="H9" s="25"/>
      <c r="I9" s="25"/>
    </row>
    <row r="10" spans="1:9" ht="12.75" customHeight="1">
      <c r="A10" s="6"/>
      <c r="B10" s="26"/>
      <c r="C10" s="26"/>
      <c r="D10" s="30"/>
      <c r="E10" s="30"/>
      <c r="F10" s="30"/>
      <c r="G10" s="33" t="s">
        <v>497</v>
      </c>
      <c r="H10" s="25"/>
      <c r="I10" s="25"/>
    </row>
    <row r="11" spans="1:9" ht="72.75" customHeight="1">
      <c r="A11" s="57" t="str">
        <f>"Предельные ассигнования из бюджета муниципального образования """&amp;RIGHT(D16,LEN(D16)-FIND("%",D16,1))&amp;""" на плановый период "&amp;MID(D16,FIND("Прогноз",D16,1)+8,4)&amp;" и "&amp;MID(G16,FIND("Прогноз",G16,1)+8,4)&amp;" годов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плановый период 2016 и 2017 годов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11" s="57"/>
      <c r="C11" s="57"/>
      <c r="D11" s="57"/>
      <c r="E11" s="57"/>
      <c r="F11" s="57"/>
      <c r="G11" s="57"/>
      <c r="H11" s="25"/>
      <c r="I11" s="25"/>
    </row>
    <row r="12" spans="1:9" ht="12.75" customHeight="1">
      <c r="A12" s="6"/>
      <c r="B12" s="6"/>
      <c r="C12" s="6"/>
      <c r="D12" s="34"/>
      <c r="E12" s="34"/>
      <c r="F12" s="34"/>
      <c r="G12" s="34" t="s">
        <v>19</v>
      </c>
      <c r="H12" s="11"/>
      <c r="I12" s="11"/>
    </row>
    <row r="13" spans="1:9" ht="12.75" customHeight="1">
      <c r="A13" s="58" t="s">
        <v>20</v>
      </c>
      <c r="B13" s="59" t="s">
        <v>7</v>
      </c>
      <c r="C13" s="59" t="s">
        <v>21</v>
      </c>
      <c r="D13" s="60" t="s">
        <v>22</v>
      </c>
      <c r="E13" s="60"/>
      <c r="F13" s="60"/>
      <c r="G13" s="60"/>
      <c r="H13" s="11"/>
      <c r="I13" s="11"/>
    </row>
    <row r="14" spans="1:9" s="14" customFormat="1" ht="49.5" customHeight="1">
      <c r="A14" s="58"/>
      <c r="B14" s="59"/>
      <c r="C14" s="59"/>
      <c r="D14" s="35" t="str">
        <f>MID(D15,FIND("Прогноз",D15,1)+8,4)&amp;" год"</f>
        <v>2016 год</v>
      </c>
      <c r="E14" s="35" t="str">
        <f>MID(E16,FIND("Прогноз",E16,1)+8,4)&amp;" ББ="&amp;LEFT(RIGHT(E15,12),2)</f>
        <v>2016 ББ=20</v>
      </c>
      <c r="F14" s="35" t="str">
        <f>MID(F16,FIND("Прогноз",F16,1)+8,4)&amp;" ББ="&amp;LEFT(RIGHT(F15,12),2)</f>
        <v>2016 ББ=22</v>
      </c>
      <c r="G14" s="35" t="str">
        <f>MID(G16,FIND("Прогноз",G16,1)+8,4)&amp;" год"</f>
        <v>2017 год</v>
      </c>
      <c r="H14" s="13" t="str">
        <f>MID(H16,FIND("Прогноз",H16,1)+8,4)&amp;" ББ="&amp;LEFT(RIGHT(H15,12),2)</f>
        <v>2017 ББ=20</v>
      </c>
      <c r="I14" s="12" t="str">
        <f>MID(I16,FIND("Прогноз",I16,1)+8,4)&amp;" ББ="&amp;LEFT(RIGHT(I15,12),2)</f>
        <v>2017 ББ=22</v>
      </c>
    </row>
    <row r="15" spans="1:9" s="17" customFormat="1" ht="48" customHeight="1" hidden="1">
      <c r="A15" s="45" t="s">
        <v>3</v>
      </c>
      <c r="B15" s="15" t="s">
        <v>6</v>
      </c>
      <c r="C15" s="15" t="s">
        <v>9</v>
      </c>
      <c r="D15" s="36" t="s">
        <v>34</v>
      </c>
      <c r="E15" s="36" t="s">
        <v>33</v>
      </c>
      <c r="F15" s="36" t="s">
        <v>35</v>
      </c>
      <c r="G15" s="36" t="s">
        <v>37</v>
      </c>
      <c r="H15" s="16" t="s">
        <v>36</v>
      </c>
      <c r="I15" s="16" t="s">
        <v>38</v>
      </c>
    </row>
    <row r="16" spans="1:9" s="5" customFormat="1" ht="35.25" customHeight="1" hidden="1">
      <c r="A16" s="46" t="s">
        <v>4</v>
      </c>
      <c r="B16" s="18" t="s">
        <v>7</v>
      </c>
      <c r="C16" s="18" t="s">
        <v>10</v>
      </c>
      <c r="D16" s="37" t="s">
        <v>31</v>
      </c>
      <c r="E16" s="37" t="s">
        <v>31</v>
      </c>
      <c r="F16" s="37" t="s">
        <v>31</v>
      </c>
      <c r="G16" s="37" t="s">
        <v>32</v>
      </c>
      <c r="H16" s="19" t="s">
        <v>32</v>
      </c>
      <c r="I16" s="19" t="s">
        <v>32</v>
      </c>
    </row>
    <row r="17" spans="1:9" s="22" customFormat="1" ht="12.75" hidden="1">
      <c r="A17" s="47" t="s">
        <v>47</v>
      </c>
      <c r="B17" s="20" t="s">
        <v>18</v>
      </c>
      <c r="C17" s="20" t="s">
        <v>18</v>
      </c>
      <c r="D17" s="38">
        <v>714247.9</v>
      </c>
      <c r="E17" s="38">
        <v>714247.9</v>
      </c>
      <c r="F17" s="38"/>
      <c r="G17" s="38">
        <v>733594.7</v>
      </c>
      <c r="H17" s="21">
        <v>733594.7</v>
      </c>
      <c r="I17" s="21"/>
    </row>
    <row r="18" spans="1:9" s="5" customFormat="1" ht="38.25">
      <c r="A18" s="48" t="s">
        <v>48</v>
      </c>
      <c r="B18" s="27" t="s">
        <v>49</v>
      </c>
      <c r="C18" s="27" t="s">
        <v>18</v>
      </c>
      <c r="D18" s="39">
        <f>D19+D40+D80+D84+D92+D101</f>
        <v>424855.10000000003</v>
      </c>
      <c r="E18" s="39">
        <f>E19+E40+E80+E84+E92+E101</f>
        <v>424855.10000000003</v>
      </c>
      <c r="F18" s="39">
        <f>F19+F40+F80+F84+F92+F101</f>
        <v>0</v>
      </c>
      <c r="G18" s="39">
        <f>G19+G40+G80+G84+G92+G101</f>
        <v>434564.10000000003</v>
      </c>
      <c r="H18" s="28">
        <v>434564.1</v>
      </c>
      <c r="I18" s="28"/>
    </row>
    <row r="19" spans="1:9" s="5" customFormat="1" ht="14.25">
      <c r="A19" s="48" t="s">
        <v>50</v>
      </c>
      <c r="B19" s="27" t="s">
        <v>51</v>
      </c>
      <c r="C19" s="27" t="s">
        <v>18</v>
      </c>
      <c r="D19" s="39">
        <f>D20+D23+D26+D29+D32+D37</f>
        <v>96371.8</v>
      </c>
      <c r="E19" s="39">
        <f>E20+E23+E26+E29+E32+E37</f>
        <v>96371.8</v>
      </c>
      <c r="F19" s="39">
        <f>F20+F23+F26+F29+F32+F37</f>
        <v>0</v>
      </c>
      <c r="G19" s="39">
        <f>G20+G23+G26+G29+G32+G37</f>
        <v>105011</v>
      </c>
      <c r="H19" s="28">
        <v>105011</v>
      </c>
      <c r="I19" s="28"/>
    </row>
    <row r="20" spans="1:9" s="5" customFormat="1" ht="76.5">
      <c r="A20" s="48" t="s">
        <v>56</v>
      </c>
      <c r="B20" s="27" t="s">
        <v>57</v>
      </c>
      <c r="C20" s="27" t="s">
        <v>18</v>
      </c>
      <c r="D20" s="39">
        <f aca="true" t="shared" si="0" ref="D20:G21">D21</f>
        <v>3818</v>
      </c>
      <c r="E20" s="39">
        <f t="shared" si="0"/>
        <v>3818</v>
      </c>
      <c r="F20" s="39">
        <f t="shared" si="0"/>
        <v>0</v>
      </c>
      <c r="G20" s="39">
        <f t="shared" si="0"/>
        <v>5929</v>
      </c>
      <c r="H20" s="28">
        <v>5929</v>
      </c>
      <c r="I20" s="28"/>
    </row>
    <row r="21" spans="1:9" s="50" customFormat="1" ht="26.25">
      <c r="A21" s="43" t="s">
        <v>499</v>
      </c>
      <c r="B21" s="3" t="s">
        <v>57</v>
      </c>
      <c r="C21" s="3" t="s">
        <v>498</v>
      </c>
      <c r="D21" s="29">
        <f t="shared" si="0"/>
        <v>3818</v>
      </c>
      <c r="E21" s="29">
        <f t="shared" si="0"/>
        <v>3818</v>
      </c>
      <c r="F21" s="29">
        <f t="shared" si="0"/>
        <v>0</v>
      </c>
      <c r="G21" s="29">
        <f t="shared" si="0"/>
        <v>5929</v>
      </c>
      <c r="H21" s="4"/>
      <c r="I21" s="4"/>
    </row>
    <row r="22" spans="1:9" s="5" customFormat="1" ht="25.5">
      <c r="A22" s="43" t="s">
        <v>58</v>
      </c>
      <c r="B22" s="3" t="s">
        <v>57</v>
      </c>
      <c r="C22" s="3" t="s">
        <v>59</v>
      </c>
      <c r="D22" s="29">
        <v>3818</v>
      </c>
      <c r="E22" s="29">
        <v>3818</v>
      </c>
      <c r="F22" s="29"/>
      <c r="G22" s="29">
        <v>5929</v>
      </c>
      <c r="H22" s="4">
        <v>5929</v>
      </c>
      <c r="I22" s="4"/>
    </row>
    <row r="23" spans="1:9" s="5" customFormat="1" ht="127.5">
      <c r="A23" s="48" t="s">
        <v>60</v>
      </c>
      <c r="B23" s="27" t="s">
        <v>61</v>
      </c>
      <c r="C23" s="27" t="s">
        <v>18</v>
      </c>
      <c r="D23" s="39">
        <f aca="true" t="shared" si="1" ref="D23:G24">D24</f>
        <v>133</v>
      </c>
      <c r="E23" s="39">
        <f t="shared" si="1"/>
        <v>133</v>
      </c>
      <c r="F23" s="39">
        <f t="shared" si="1"/>
        <v>0</v>
      </c>
      <c r="G23" s="39">
        <f t="shared" si="1"/>
        <v>144</v>
      </c>
      <c r="H23" s="28">
        <v>144</v>
      </c>
      <c r="I23" s="28"/>
    </row>
    <row r="24" spans="1:9" s="50" customFormat="1" ht="15">
      <c r="A24" s="43" t="s">
        <v>501</v>
      </c>
      <c r="B24" s="3" t="s">
        <v>61</v>
      </c>
      <c r="C24" s="3" t="s">
        <v>500</v>
      </c>
      <c r="D24" s="29">
        <f t="shared" si="1"/>
        <v>133</v>
      </c>
      <c r="E24" s="29">
        <f t="shared" si="1"/>
        <v>133</v>
      </c>
      <c r="F24" s="29">
        <f t="shared" si="1"/>
        <v>0</v>
      </c>
      <c r="G24" s="29">
        <f t="shared" si="1"/>
        <v>144</v>
      </c>
      <c r="H24" s="4"/>
      <c r="I24" s="4"/>
    </row>
    <row r="25" spans="1:9" s="5" customFormat="1" ht="14.25">
      <c r="A25" s="43" t="s">
        <v>62</v>
      </c>
      <c r="B25" s="3" t="s">
        <v>61</v>
      </c>
      <c r="C25" s="3" t="s">
        <v>63</v>
      </c>
      <c r="D25" s="29">
        <v>133</v>
      </c>
      <c r="E25" s="29">
        <v>133</v>
      </c>
      <c r="F25" s="29"/>
      <c r="G25" s="29">
        <v>144</v>
      </c>
      <c r="H25" s="4">
        <v>144</v>
      </c>
      <c r="I25" s="4"/>
    </row>
    <row r="26" spans="1:9" s="5" customFormat="1" ht="63.75">
      <c r="A26" s="48" t="s">
        <v>64</v>
      </c>
      <c r="B26" s="27" t="s">
        <v>65</v>
      </c>
      <c r="C26" s="27" t="s">
        <v>18</v>
      </c>
      <c r="D26" s="39">
        <f aca="true" t="shared" si="2" ref="D26:G27">D27</f>
        <v>62099.8</v>
      </c>
      <c r="E26" s="39">
        <f t="shared" si="2"/>
        <v>62099.8</v>
      </c>
      <c r="F26" s="39">
        <f t="shared" si="2"/>
        <v>0</v>
      </c>
      <c r="G26" s="39">
        <f t="shared" si="2"/>
        <v>67960</v>
      </c>
      <c r="H26" s="28">
        <v>67960</v>
      </c>
      <c r="I26" s="28"/>
    </row>
    <row r="27" spans="1:9" s="50" customFormat="1" ht="15">
      <c r="A27" s="43" t="s">
        <v>501</v>
      </c>
      <c r="B27" s="3" t="s">
        <v>65</v>
      </c>
      <c r="C27" s="3" t="s">
        <v>500</v>
      </c>
      <c r="D27" s="29">
        <f t="shared" si="2"/>
        <v>62099.8</v>
      </c>
      <c r="E27" s="29">
        <f t="shared" si="2"/>
        <v>62099.8</v>
      </c>
      <c r="F27" s="29">
        <f t="shared" si="2"/>
        <v>0</v>
      </c>
      <c r="G27" s="29">
        <f t="shared" si="2"/>
        <v>67960</v>
      </c>
      <c r="H27" s="4"/>
      <c r="I27" s="4"/>
    </row>
    <row r="28" spans="1:9" s="5" customFormat="1" ht="51">
      <c r="A28" s="43" t="s">
        <v>54</v>
      </c>
      <c r="B28" s="3" t="s">
        <v>65</v>
      </c>
      <c r="C28" s="3" t="s">
        <v>55</v>
      </c>
      <c r="D28" s="29">
        <v>62099.8</v>
      </c>
      <c r="E28" s="29">
        <v>62099.8</v>
      </c>
      <c r="F28" s="29"/>
      <c r="G28" s="29">
        <v>67960</v>
      </c>
      <c r="H28" s="4">
        <v>67960</v>
      </c>
      <c r="I28" s="4"/>
    </row>
    <row r="29" spans="1:9" s="5" customFormat="1" ht="38.25">
      <c r="A29" s="48" t="s">
        <v>52</v>
      </c>
      <c r="B29" s="27" t="s">
        <v>53</v>
      </c>
      <c r="C29" s="27" t="s">
        <v>18</v>
      </c>
      <c r="D29" s="39">
        <f aca="true" t="shared" si="3" ref="D29:G30">D30</f>
        <v>19850</v>
      </c>
      <c r="E29" s="39">
        <f t="shared" si="3"/>
        <v>19850</v>
      </c>
      <c r="F29" s="39">
        <f t="shared" si="3"/>
        <v>0</v>
      </c>
      <c r="G29" s="39">
        <f t="shared" si="3"/>
        <v>20507</v>
      </c>
      <c r="H29" s="28">
        <v>20507</v>
      </c>
      <c r="I29" s="28"/>
    </row>
    <row r="30" spans="1:9" s="50" customFormat="1" ht="15">
      <c r="A30" s="43" t="s">
        <v>501</v>
      </c>
      <c r="B30" s="3" t="s">
        <v>53</v>
      </c>
      <c r="C30" s="3" t="s">
        <v>500</v>
      </c>
      <c r="D30" s="29">
        <f t="shared" si="3"/>
        <v>19850</v>
      </c>
      <c r="E30" s="29">
        <f t="shared" si="3"/>
        <v>19850</v>
      </c>
      <c r="F30" s="29">
        <f t="shared" si="3"/>
        <v>0</v>
      </c>
      <c r="G30" s="29">
        <f t="shared" si="3"/>
        <v>20507</v>
      </c>
      <c r="H30" s="4"/>
      <c r="I30" s="4"/>
    </row>
    <row r="31" spans="1:9" s="5" customFormat="1" ht="51">
      <c r="A31" s="43" t="s">
        <v>54</v>
      </c>
      <c r="B31" s="3" t="s">
        <v>53</v>
      </c>
      <c r="C31" s="3" t="s">
        <v>55</v>
      </c>
      <c r="D31" s="29">
        <v>19850</v>
      </c>
      <c r="E31" s="29">
        <v>19850</v>
      </c>
      <c r="F31" s="29"/>
      <c r="G31" s="29">
        <v>20507</v>
      </c>
      <c r="H31" s="4">
        <v>20507</v>
      </c>
      <c r="I31" s="4"/>
    </row>
    <row r="32" spans="1:9" s="5" customFormat="1" ht="14.25">
      <c r="A32" s="48" t="s">
        <v>504</v>
      </c>
      <c r="B32" s="27" t="s">
        <v>68</v>
      </c>
      <c r="C32" s="27" t="s">
        <v>18</v>
      </c>
      <c r="D32" s="39">
        <f>D33+D35</f>
        <v>10121</v>
      </c>
      <c r="E32" s="39">
        <v>10121</v>
      </c>
      <c r="F32" s="39"/>
      <c r="G32" s="39">
        <v>10121</v>
      </c>
      <c r="H32" s="28">
        <v>10121</v>
      </c>
      <c r="I32" s="28"/>
    </row>
    <row r="33" spans="1:9" s="50" customFormat="1" ht="26.25">
      <c r="A33" s="43" t="s">
        <v>503</v>
      </c>
      <c r="B33" s="3" t="s">
        <v>68</v>
      </c>
      <c r="C33" s="3" t="s">
        <v>502</v>
      </c>
      <c r="D33" s="29">
        <f>D34</f>
        <v>408</v>
      </c>
      <c r="E33" s="29">
        <f>E34</f>
        <v>408</v>
      </c>
      <c r="F33" s="29">
        <f>F34</f>
        <v>0</v>
      </c>
      <c r="G33" s="29">
        <f>G34</f>
        <v>408</v>
      </c>
      <c r="H33" s="4"/>
      <c r="I33" s="4"/>
    </row>
    <row r="34" spans="1:9" s="5" customFormat="1" ht="25.5">
      <c r="A34" s="43" t="s">
        <v>69</v>
      </c>
      <c r="B34" s="3" t="s">
        <v>68</v>
      </c>
      <c r="C34" s="3" t="s">
        <v>70</v>
      </c>
      <c r="D34" s="29">
        <v>408</v>
      </c>
      <c r="E34" s="29">
        <v>408</v>
      </c>
      <c r="F34" s="29"/>
      <c r="G34" s="29">
        <v>408</v>
      </c>
      <c r="H34" s="4">
        <v>408</v>
      </c>
      <c r="I34" s="4"/>
    </row>
    <row r="35" spans="1:9" s="5" customFormat="1" ht="14.25">
      <c r="A35" s="43" t="s">
        <v>501</v>
      </c>
      <c r="B35" s="3" t="s">
        <v>68</v>
      </c>
      <c r="C35" s="3" t="s">
        <v>500</v>
      </c>
      <c r="D35" s="29">
        <f>D36</f>
        <v>9713</v>
      </c>
      <c r="E35" s="29">
        <f>E36</f>
        <v>9713</v>
      </c>
      <c r="F35" s="29">
        <f>F36</f>
        <v>0</v>
      </c>
      <c r="G35" s="29">
        <f>G36</f>
        <v>9713</v>
      </c>
      <c r="H35" s="4"/>
      <c r="I35" s="4"/>
    </row>
    <row r="36" spans="1:9" s="5" customFormat="1" ht="14.25">
      <c r="A36" s="43" t="s">
        <v>62</v>
      </c>
      <c r="B36" s="3" t="s">
        <v>68</v>
      </c>
      <c r="C36" s="3" t="s">
        <v>63</v>
      </c>
      <c r="D36" s="29">
        <v>9713</v>
      </c>
      <c r="E36" s="29">
        <v>9713</v>
      </c>
      <c r="F36" s="29"/>
      <c r="G36" s="29">
        <v>9713</v>
      </c>
      <c r="H36" s="4">
        <v>9713</v>
      </c>
      <c r="I36" s="4"/>
    </row>
    <row r="37" spans="1:9" s="5" customFormat="1" ht="38.25">
      <c r="A37" s="48" t="s">
        <v>66</v>
      </c>
      <c r="B37" s="27" t="s">
        <v>67</v>
      </c>
      <c r="C37" s="27" t="s">
        <v>18</v>
      </c>
      <c r="D37" s="39">
        <f aca="true" t="shared" si="4" ref="D37:G38">D38</f>
        <v>350</v>
      </c>
      <c r="E37" s="39">
        <f t="shared" si="4"/>
        <v>350</v>
      </c>
      <c r="F37" s="39">
        <f t="shared" si="4"/>
        <v>0</v>
      </c>
      <c r="G37" s="39">
        <f t="shared" si="4"/>
        <v>350</v>
      </c>
      <c r="H37" s="28">
        <v>350</v>
      </c>
      <c r="I37" s="28"/>
    </row>
    <row r="38" spans="1:9" s="50" customFormat="1" ht="15">
      <c r="A38" s="43" t="s">
        <v>501</v>
      </c>
      <c r="B38" s="3" t="s">
        <v>67</v>
      </c>
      <c r="C38" s="3" t="s">
        <v>500</v>
      </c>
      <c r="D38" s="29">
        <f t="shared" si="4"/>
        <v>350</v>
      </c>
      <c r="E38" s="29">
        <f t="shared" si="4"/>
        <v>350</v>
      </c>
      <c r="F38" s="29">
        <f t="shared" si="4"/>
        <v>0</v>
      </c>
      <c r="G38" s="29">
        <f t="shared" si="4"/>
        <v>350</v>
      </c>
      <c r="H38" s="4"/>
      <c r="I38" s="4"/>
    </row>
    <row r="39" spans="1:9" s="5" customFormat="1" ht="14.25">
      <c r="A39" s="43" t="s">
        <v>62</v>
      </c>
      <c r="B39" s="3" t="s">
        <v>67</v>
      </c>
      <c r="C39" s="3" t="s">
        <v>63</v>
      </c>
      <c r="D39" s="29">
        <v>350</v>
      </c>
      <c r="E39" s="29">
        <v>350</v>
      </c>
      <c r="F39" s="29"/>
      <c r="G39" s="29">
        <v>350</v>
      </c>
      <c r="H39" s="4">
        <v>350</v>
      </c>
      <c r="I39" s="4"/>
    </row>
    <row r="40" spans="1:9" s="5" customFormat="1" ht="14.25">
      <c r="A40" s="48" t="s">
        <v>71</v>
      </c>
      <c r="B40" s="27" t="s">
        <v>72</v>
      </c>
      <c r="C40" s="27" t="s">
        <v>18</v>
      </c>
      <c r="D40" s="39">
        <v>270418.2</v>
      </c>
      <c r="E40" s="39">
        <v>270418.2</v>
      </c>
      <c r="F40" s="39"/>
      <c r="G40" s="39">
        <v>271334</v>
      </c>
      <c r="H40" s="28">
        <v>271334</v>
      </c>
      <c r="I40" s="28"/>
    </row>
    <row r="41" spans="1:9" s="5" customFormat="1" ht="63.75">
      <c r="A41" s="48" t="s">
        <v>80</v>
      </c>
      <c r="B41" s="27" t="s">
        <v>81</v>
      </c>
      <c r="C41" s="27" t="s">
        <v>18</v>
      </c>
      <c r="D41" s="39">
        <f aca="true" t="shared" si="5" ref="D41:G42">D42</f>
        <v>6</v>
      </c>
      <c r="E41" s="39">
        <f t="shared" si="5"/>
        <v>6</v>
      </c>
      <c r="F41" s="39">
        <f t="shared" si="5"/>
        <v>0</v>
      </c>
      <c r="G41" s="39">
        <f t="shared" si="5"/>
        <v>6</v>
      </c>
      <c r="H41" s="28">
        <v>6</v>
      </c>
      <c r="I41" s="28"/>
    </row>
    <row r="42" spans="1:9" s="50" customFormat="1" ht="26.25">
      <c r="A42" s="43" t="s">
        <v>499</v>
      </c>
      <c r="B42" s="3" t="s">
        <v>81</v>
      </c>
      <c r="C42" s="3" t="s">
        <v>498</v>
      </c>
      <c r="D42" s="29">
        <f t="shared" si="5"/>
        <v>6</v>
      </c>
      <c r="E42" s="29">
        <f t="shared" si="5"/>
        <v>6</v>
      </c>
      <c r="F42" s="29">
        <f t="shared" si="5"/>
        <v>0</v>
      </c>
      <c r="G42" s="29">
        <f t="shared" si="5"/>
        <v>6</v>
      </c>
      <c r="H42" s="4"/>
      <c r="I42" s="4"/>
    </row>
    <row r="43" spans="1:9" s="5" customFormat="1" ht="25.5">
      <c r="A43" s="43" t="s">
        <v>58</v>
      </c>
      <c r="B43" s="3" t="s">
        <v>81</v>
      </c>
      <c r="C43" s="3" t="s">
        <v>59</v>
      </c>
      <c r="D43" s="29">
        <v>6</v>
      </c>
      <c r="E43" s="29">
        <v>6</v>
      </c>
      <c r="F43" s="29"/>
      <c r="G43" s="29">
        <v>6</v>
      </c>
      <c r="H43" s="4">
        <v>6</v>
      </c>
      <c r="I43" s="4"/>
    </row>
    <row r="44" spans="1:9" s="5" customFormat="1" ht="76.5">
      <c r="A44" s="48" t="s">
        <v>82</v>
      </c>
      <c r="B44" s="27" t="s">
        <v>83</v>
      </c>
      <c r="C44" s="27" t="s">
        <v>18</v>
      </c>
      <c r="D44" s="39">
        <f>D45+D47+D49</f>
        <v>183634.6</v>
      </c>
      <c r="E44" s="39">
        <f>E45+E47+E49</f>
        <v>183634.6</v>
      </c>
      <c r="F44" s="39">
        <f>F45+F47+F49</f>
        <v>0</v>
      </c>
      <c r="G44" s="39">
        <f>G45+G47+G49</f>
        <v>180647.8</v>
      </c>
      <c r="H44" s="28">
        <v>180647.8</v>
      </c>
      <c r="I44" s="28"/>
    </row>
    <row r="45" spans="1:9" s="50" customFormat="1" ht="15">
      <c r="A45" s="43" t="s">
        <v>506</v>
      </c>
      <c r="B45" s="3" t="s">
        <v>83</v>
      </c>
      <c r="C45" s="3" t="s">
        <v>505</v>
      </c>
      <c r="D45" s="29">
        <f>D46</f>
        <v>26730.1</v>
      </c>
      <c r="E45" s="29">
        <f>E46</f>
        <v>26730.1</v>
      </c>
      <c r="F45" s="29">
        <f>F46</f>
        <v>0</v>
      </c>
      <c r="G45" s="29">
        <f>G46</f>
        <v>26289.3</v>
      </c>
      <c r="H45" s="4"/>
      <c r="I45" s="4"/>
    </row>
    <row r="46" spans="1:9" s="5" customFormat="1" ht="25.5">
      <c r="A46" s="43" t="s">
        <v>84</v>
      </c>
      <c r="B46" s="3" t="s">
        <v>83</v>
      </c>
      <c r="C46" s="3" t="s">
        <v>85</v>
      </c>
      <c r="D46" s="29">
        <v>26730.1</v>
      </c>
      <c r="E46" s="29">
        <v>26730.1</v>
      </c>
      <c r="F46" s="29"/>
      <c r="G46" s="29">
        <v>26289.3</v>
      </c>
      <c r="H46" s="4">
        <v>26289.3</v>
      </c>
      <c r="I46" s="4"/>
    </row>
    <row r="47" spans="1:9" s="5" customFormat="1" ht="25.5">
      <c r="A47" s="43" t="s">
        <v>503</v>
      </c>
      <c r="B47" s="3" t="s">
        <v>83</v>
      </c>
      <c r="C47" s="3" t="s">
        <v>502</v>
      </c>
      <c r="D47" s="29">
        <f>D48</f>
        <v>239.5</v>
      </c>
      <c r="E47" s="29">
        <f>E48</f>
        <v>239.5</v>
      </c>
      <c r="F47" s="29">
        <f>F48</f>
        <v>0</v>
      </c>
      <c r="G47" s="29">
        <f>G48</f>
        <v>239.5</v>
      </c>
      <c r="H47" s="4"/>
      <c r="I47" s="4"/>
    </row>
    <row r="48" spans="1:9" s="5" customFormat="1" ht="25.5">
      <c r="A48" s="43" t="s">
        <v>69</v>
      </c>
      <c r="B48" s="3" t="s">
        <v>83</v>
      </c>
      <c r="C48" s="3" t="s">
        <v>70</v>
      </c>
      <c r="D48" s="29">
        <v>239.5</v>
      </c>
      <c r="E48" s="29">
        <v>239.5</v>
      </c>
      <c r="F48" s="29"/>
      <c r="G48" s="29">
        <v>239.5</v>
      </c>
      <c r="H48" s="4">
        <v>239.5</v>
      </c>
      <c r="I48" s="4"/>
    </row>
    <row r="49" spans="1:9" s="5" customFormat="1" ht="14.25">
      <c r="A49" s="43" t="s">
        <v>501</v>
      </c>
      <c r="B49" s="3" t="s">
        <v>83</v>
      </c>
      <c r="C49" s="3" t="s">
        <v>500</v>
      </c>
      <c r="D49" s="29">
        <f>D50</f>
        <v>156665</v>
      </c>
      <c r="E49" s="29">
        <f>E50</f>
        <v>156665</v>
      </c>
      <c r="F49" s="29">
        <f>F50</f>
        <v>0</v>
      </c>
      <c r="G49" s="29">
        <f>G50</f>
        <v>154119</v>
      </c>
      <c r="H49" s="4"/>
      <c r="I49" s="4"/>
    </row>
    <row r="50" spans="1:9" s="5" customFormat="1" ht="51">
      <c r="A50" s="43" t="s">
        <v>54</v>
      </c>
      <c r="B50" s="3" t="s">
        <v>83</v>
      </c>
      <c r="C50" s="3" t="s">
        <v>55</v>
      </c>
      <c r="D50" s="29">
        <v>156665</v>
      </c>
      <c r="E50" s="29">
        <v>156665</v>
      </c>
      <c r="F50" s="29"/>
      <c r="G50" s="29">
        <v>154119</v>
      </c>
      <c r="H50" s="4">
        <v>154119</v>
      </c>
      <c r="I50" s="4"/>
    </row>
    <row r="51" spans="1:9" s="5" customFormat="1" ht="89.25">
      <c r="A51" s="48" t="s">
        <v>86</v>
      </c>
      <c r="B51" s="27" t="s">
        <v>87</v>
      </c>
      <c r="C51" s="27" t="s">
        <v>18</v>
      </c>
      <c r="D51" s="39">
        <f>D52+D54+D56+D58</f>
        <v>25166.1</v>
      </c>
      <c r="E51" s="39">
        <f>E52+E54+E56+E58</f>
        <v>25166.1</v>
      </c>
      <c r="F51" s="39">
        <f>F52+F54+F56+F58</f>
        <v>0</v>
      </c>
      <c r="G51" s="39">
        <f>G52+G54+G56+G58</f>
        <v>27541.7</v>
      </c>
      <c r="H51" s="28">
        <v>27541.7</v>
      </c>
      <c r="I51" s="28"/>
    </row>
    <row r="52" spans="1:9" s="50" customFormat="1" ht="15">
      <c r="A52" s="43" t="s">
        <v>506</v>
      </c>
      <c r="B52" s="3" t="s">
        <v>87</v>
      </c>
      <c r="C52" s="3" t="s">
        <v>505</v>
      </c>
      <c r="D52" s="29">
        <f>D53</f>
        <v>19744.1</v>
      </c>
      <c r="E52" s="29">
        <f>E53</f>
        <v>19744.1</v>
      </c>
      <c r="F52" s="29">
        <f>F53</f>
        <v>0</v>
      </c>
      <c r="G52" s="29">
        <f>G53</f>
        <v>21854.7</v>
      </c>
      <c r="H52" s="4"/>
      <c r="I52" s="4"/>
    </row>
    <row r="53" spans="1:9" s="5" customFormat="1" ht="25.5">
      <c r="A53" s="43" t="s">
        <v>84</v>
      </c>
      <c r="B53" s="3" t="s">
        <v>87</v>
      </c>
      <c r="C53" s="3" t="s">
        <v>85</v>
      </c>
      <c r="D53" s="29">
        <v>19744.1</v>
      </c>
      <c r="E53" s="29">
        <v>19744.1</v>
      </c>
      <c r="F53" s="29"/>
      <c r="G53" s="29">
        <v>21854.7</v>
      </c>
      <c r="H53" s="4">
        <v>21854.7</v>
      </c>
      <c r="I53" s="4"/>
    </row>
    <row r="54" spans="1:9" s="5" customFormat="1" ht="25.5">
      <c r="A54" s="43" t="s">
        <v>503</v>
      </c>
      <c r="B54" s="3" t="s">
        <v>87</v>
      </c>
      <c r="C54" s="3" t="s">
        <v>502</v>
      </c>
      <c r="D54" s="29">
        <f>D55</f>
        <v>4650</v>
      </c>
      <c r="E54" s="29">
        <f>E55</f>
        <v>4650</v>
      </c>
      <c r="F54" s="29">
        <f>F55</f>
        <v>0</v>
      </c>
      <c r="G54" s="29">
        <f>G55</f>
        <v>4865</v>
      </c>
      <c r="H54" s="4"/>
      <c r="I54" s="4"/>
    </row>
    <row r="55" spans="1:9" s="5" customFormat="1" ht="25.5">
      <c r="A55" s="43" t="s">
        <v>69</v>
      </c>
      <c r="B55" s="3" t="s">
        <v>87</v>
      </c>
      <c r="C55" s="3" t="s">
        <v>70</v>
      </c>
      <c r="D55" s="29">
        <v>4650</v>
      </c>
      <c r="E55" s="29">
        <v>4650</v>
      </c>
      <c r="F55" s="29"/>
      <c r="G55" s="29">
        <v>4865</v>
      </c>
      <c r="H55" s="4">
        <v>4865</v>
      </c>
      <c r="I55" s="4"/>
    </row>
    <row r="56" spans="1:9" s="5" customFormat="1" ht="25.5">
      <c r="A56" s="43" t="s">
        <v>499</v>
      </c>
      <c r="B56" s="3" t="s">
        <v>87</v>
      </c>
      <c r="C56" s="3" t="s">
        <v>498</v>
      </c>
      <c r="D56" s="29">
        <f>D57</f>
        <v>717</v>
      </c>
      <c r="E56" s="29">
        <f>E57</f>
        <v>717</v>
      </c>
      <c r="F56" s="29">
        <f>F57</f>
        <v>0</v>
      </c>
      <c r="G56" s="29">
        <f>G57</f>
        <v>767</v>
      </c>
      <c r="H56" s="4"/>
      <c r="I56" s="4"/>
    </row>
    <row r="57" spans="1:9" s="5" customFormat="1" ht="25.5">
      <c r="A57" s="43" t="s">
        <v>58</v>
      </c>
      <c r="B57" s="3" t="s">
        <v>87</v>
      </c>
      <c r="C57" s="3" t="s">
        <v>59</v>
      </c>
      <c r="D57" s="29">
        <v>717</v>
      </c>
      <c r="E57" s="29">
        <v>717</v>
      </c>
      <c r="F57" s="29"/>
      <c r="G57" s="29">
        <v>767</v>
      </c>
      <c r="H57" s="4">
        <v>767</v>
      </c>
      <c r="I57" s="4"/>
    </row>
    <row r="58" spans="1:9" s="5" customFormat="1" ht="14.25">
      <c r="A58" s="43" t="s">
        <v>508</v>
      </c>
      <c r="B58" s="3" t="s">
        <v>87</v>
      </c>
      <c r="C58" s="3" t="s">
        <v>507</v>
      </c>
      <c r="D58" s="29">
        <f>D59</f>
        <v>55</v>
      </c>
      <c r="E58" s="29">
        <f>E59</f>
        <v>55</v>
      </c>
      <c r="F58" s="29">
        <f>F59</f>
        <v>0</v>
      </c>
      <c r="G58" s="29">
        <f>G59</f>
        <v>55</v>
      </c>
      <c r="H58" s="4"/>
      <c r="I58" s="4"/>
    </row>
    <row r="59" spans="1:9" s="5" customFormat="1" ht="14.25">
      <c r="A59" s="43" t="s">
        <v>76</v>
      </c>
      <c r="B59" s="3" t="s">
        <v>87</v>
      </c>
      <c r="C59" s="3" t="s">
        <v>77</v>
      </c>
      <c r="D59" s="29">
        <v>55</v>
      </c>
      <c r="E59" s="29">
        <v>55</v>
      </c>
      <c r="F59" s="29"/>
      <c r="G59" s="29">
        <v>55</v>
      </c>
      <c r="H59" s="4">
        <v>55</v>
      </c>
      <c r="I59" s="4"/>
    </row>
    <row r="60" spans="1:9" s="5" customFormat="1" ht="14.25">
      <c r="A60" s="48" t="s">
        <v>509</v>
      </c>
      <c r="B60" s="27" t="s">
        <v>73</v>
      </c>
      <c r="C60" s="27" t="s">
        <v>18</v>
      </c>
      <c r="D60" s="39">
        <f aca="true" t="shared" si="6" ref="D60:G61">D61</f>
        <v>30</v>
      </c>
      <c r="E60" s="39">
        <f t="shared" si="6"/>
        <v>30</v>
      </c>
      <c r="F60" s="39">
        <f t="shared" si="6"/>
        <v>0</v>
      </c>
      <c r="G60" s="39">
        <f t="shared" si="6"/>
        <v>30</v>
      </c>
      <c r="H60" s="28">
        <v>30</v>
      </c>
      <c r="I60" s="28"/>
    </row>
    <row r="61" spans="1:9" s="50" customFormat="1" ht="26.25">
      <c r="A61" s="43" t="s">
        <v>503</v>
      </c>
      <c r="B61" s="3" t="s">
        <v>73</v>
      </c>
      <c r="C61" s="3" t="s">
        <v>502</v>
      </c>
      <c r="D61" s="29">
        <f t="shared" si="6"/>
        <v>30</v>
      </c>
      <c r="E61" s="29">
        <f t="shared" si="6"/>
        <v>30</v>
      </c>
      <c r="F61" s="29">
        <f t="shared" si="6"/>
        <v>0</v>
      </c>
      <c r="G61" s="29">
        <f t="shared" si="6"/>
        <v>30</v>
      </c>
      <c r="H61" s="4"/>
      <c r="I61" s="4"/>
    </row>
    <row r="62" spans="1:9" s="5" customFormat="1" ht="25.5">
      <c r="A62" s="43" t="s">
        <v>69</v>
      </c>
      <c r="B62" s="3" t="s">
        <v>73</v>
      </c>
      <c r="C62" s="3" t="s">
        <v>70</v>
      </c>
      <c r="D62" s="29">
        <v>30</v>
      </c>
      <c r="E62" s="29">
        <v>30</v>
      </c>
      <c r="F62" s="29"/>
      <c r="G62" s="29">
        <v>30</v>
      </c>
      <c r="H62" s="4">
        <v>30</v>
      </c>
      <c r="I62" s="4"/>
    </row>
    <row r="63" spans="1:9" s="5" customFormat="1" ht="63.75">
      <c r="A63" s="48" t="s">
        <v>74</v>
      </c>
      <c r="B63" s="27" t="s">
        <v>75</v>
      </c>
      <c r="C63" s="27" t="s">
        <v>18</v>
      </c>
      <c r="D63" s="39">
        <f>D64+D66+D68+D70</f>
        <v>51680.5</v>
      </c>
      <c r="E63" s="39">
        <f>E64+E66+E68+E70</f>
        <v>51680.5</v>
      </c>
      <c r="F63" s="39">
        <f>F64+F66+F68+F70</f>
        <v>0</v>
      </c>
      <c r="G63" s="39">
        <f>G64+G66+G68+G70</f>
        <v>53180.5</v>
      </c>
      <c r="H63" s="28">
        <v>53180.5</v>
      </c>
      <c r="I63" s="28"/>
    </row>
    <row r="64" spans="1:9" s="50" customFormat="1" ht="26.25">
      <c r="A64" s="43" t="s">
        <v>503</v>
      </c>
      <c r="B64" s="3" t="s">
        <v>75</v>
      </c>
      <c r="C64" s="3" t="s">
        <v>502</v>
      </c>
      <c r="D64" s="29">
        <f>D65</f>
        <v>6257</v>
      </c>
      <c r="E64" s="29">
        <f>E65</f>
        <v>6257</v>
      </c>
      <c r="F64" s="29">
        <f>F65</f>
        <v>0</v>
      </c>
      <c r="G64" s="29">
        <f>G65</f>
        <v>6474</v>
      </c>
      <c r="H64" s="4"/>
      <c r="I64" s="4"/>
    </row>
    <row r="65" spans="1:9" s="5" customFormat="1" ht="25.5">
      <c r="A65" s="43" t="s">
        <v>69</v>
      </c>
      <c r="B65" s="3" t="s">
        <v>75</v>
      </c>
      <c r="C65" s="3" t="s">
        <v>70</v>
      </c>
      <c r="D65" s="29">
        <v>6257</v>
      </c>
      <c r="E65" s="29">
        <v>6257</v>
      </c>
      <c r="F65" s="29"/>
      <c r="G65" s="29">
        <v>6474</v>
      </c>
      <c r="H65" s="4">
        <v>6474</v>
      </c>
      <c r="I65" s="4"/>
    </row>
    <row r="66" spans="1:9" s="5" customFormat="1" ht="25.5">
      <c r="A66" s="43" t="s">
        <v>499</v>
      </c>
      <c r="B66" s="3" t="s">
        <v>75</v>
      </c>
      <c r="C66" s="3" t="s">
        <v>498</v>
      </c>
      <c r="D66" s="29">
        <f>D67</f>
        <v>1696</v>
      </c>
      <c r="E66" s="29">
        <f>E67</f>
        <v>1696</v>
      </c>
      <c r="F66" s="29">
        <f>F67</f>
        <v>0</v>
      </c>
      <c r="G66" s="29">
        <f>G67</f>
        <v>1696</v>
      </c>
      <c r="H66" s="4"/>
      <c r="I66" s="4"/>
    </row>
    <row r="67" spans="1:9" s="5" customFormat="1" ht="25.5">
      <c r="A67" s="43" t="s">
        <v>58</v>
      </c>
      <c r="B67" s="3" t="s">
        <v>75</v>
      </c>
      <c r="C67" s="3" t="s">
        <v>59</v>
      </c>
      <c r="D67" s="29">
        <v>1696</v>
      </c>
      <c r="E67" s="29">
        <v>1696</v>
      </c>
      <c r="F67" s="29"/>
      <c r="G67" s="29">
        <v>1696</v>
      </c>
      <c r="H67" s="4">
        <v>1696</v>
      </c>
      <c r="I67" s="4"/>
    </row>
    <row r="68" spans="1:9" s="5" customFormat="1" ht="14.25">
      <c r="A68" s="43" t="s">
        <v>501</v>
      </c>
      <c r="B68" s="3" t="s">
        <v>75</v>
      </c>
      <c r="C68" s="3" t="s">
        <v>500</v>
      </c>
      <c r="D68" s="29">
        <f>D69</f>
        <v>43707.5</v>
      </c>
      <c r="E68" s="29">
        <f>E69</f>
        <v>43707.5</v>
      </c>
      <c r="F68" s="29">
        <f>F69</f>
        <v>0</v>
      </c>
      <c r="G68" s="29">
        <f>G69</f>
        <v>44990.5</v>
      </c>
      <c r="H68" s="4"/>
      <c r="I68" s="4"/>
    </row>
    <row r="69" spans="1:9" s="5" customFormat="1" ht="51">
      <c r="A69" s="43" t="s">
        <v>54</v>
      </c>
      <c r="B69" s="3" t="s">
        <v>75</v>
      </c>
      <c r="C69" s="3" t="s">
        <v>55</v>
      </c>
      <c r="D69" s="29">
        <v>43707.5</v>
      </c>
      <c r="E69" s="29">
        <v>43707.5</v>
      </c>
      <c r="F69" s="29"/>
      <c r="G69" s="29">
        <v>44990.5</v>
      </c>
      <c r="H69" s="4">
        <v>44990.5</v>
      </c>
      <c r="I69" s="4"/>
    </row>
    <row r="70" spans="1:9" s="5" customFormat="1" ht="14.25">
      <c r="A70" s="43" t="s">
        <v>508</v>
      </c>
      <c r="B70" s="3" t="s">
        <v>75</v>
      </c>
      <c r="C70" s="3" t="s">
        <v>507</v>
      </c>
      <c r="D70" s="29">
        <f>D71</f>
        <v>20</v>
      </c>
      <c r="E70" s="29">
        <f>E71</f>
        <v>20</v>
      </c>
      <c r="F70" s="29">
        <f>F71</f>
        <v>0</v>
      </c>
      <c r="G70" s="29">
        <f>G71</f>
        <v>20</v>
      </c>
      <c r="H70" s="4"/>
      <c r="I70" s="4"/>
    </row>
    <row r="71" spans="1:9" s="5" customFormat="1" ht="14.25">
      <c r="A71" s="43" t="s">
        <v>76</v>
      </c>
      <c r="B71" s="3" t="s">
        <v>75</v>
      </c>
      <c r="C71" s="3" t="s">
        <v>77</v>
      </c>
      <c r="D71" s="29">
        <v>20</v>
      </c>
      <c r="E71" s="29">
        <v>20</v>
      </c>
      <c r="F71" s="29"/>
      <c r="G71" s="29">
        <v>20</v>
      </c>
      <c r="H71" s="4">
        <v>20</v>
      </c>
      <c r="I71" s="4"/>
    </row>
    <row r="72" spans="1:9" s="5" customFormat="1" ht="51">
      <c r="A72" s="48" t="s">
        <v>78</v>
      </c>
      <c r="B72" s="27" t="s">
        <v>79</v>
      </c>
      <c r="C72" s="27" t="s">
        <v>18</v>
      </c>
      <c r="D72" s="39">
        <f aca="true" t="shared" si="7" ref="D72:G73">D73</f>
        <v>8831</v>
      </c>
      <c r="E72" s="39">
        <f t="shared" si="7"/>
        <v>8831</v>
      </c>
      <c r="F72" s="39">
        <f t="shared" si="7"/>
        <v>0</v>
      </c>
      <c r="G72" s="39">
        <f t="shared" si="7"/>
        <v>8858</v>
      </c>
      <c r="H72" s="28">
        <v>8858</v>
      </c>
      <c r="I72" s="28"/>
    </row>
    <row r="73" spans="1:9" s="50" customFormat="1" ht="15">
      <c r="A73" s="43" t="s">
        <v>501</v>
      </c>
      <c r="B73" s="3" t="s">
        <v>79</v>
      </c>
      <c r="C73" s="3" t="s">
        <v>500</v>
      </c>
      <c r="D73" s="29">
        <f t="shared" si="7"/>
        <v>8831</v>
      </c>
      <c r="E73" s="29">
        <f t="shared" si="7"/>
        <v>8831</v>
      </c>
      <c r="F73" s="29">
        <f t="shared" si="7"/>
        <v>0</v>
      </c>
      <c r="G73" s="29">
        <f t="shared" si="7"/>
        <v>8858</v>
      </c>
      <c r="H73" s="4"/>
      <c r="I73" s="4"/>
    </row>
    <row r="74" spans="1:9" s="5" customFormat="1" ht="51">
      <c r="A74" s="43" t="s">
        <v>54</v>
      </c>
      <c r="B74" s="3" t="s">
        <v>79</v>
      </c>
      <c r="C74" s="3" t="s">
        <v>55</v>
      </c>
      <c r="D74" s="29">
        <v>8831</v>
      </c>
      <c r="E74" s="29">
        <v>8831</v>
      </c>
      <c r="F74" s="29"/>
      <c r="G74" s="29">
        <v>8858</v>
      </c>
      <c r="H74" s="4">
        <v>8858</v>
      </c>
      <c r="I74" s="4"/>
    </row>
    <row r="75" spans="1:9" s="5" customFormat="1" ht="38.25">
      <c r="A75" s="48" t="s">
        <v>66</v>
      </c>
      <c r="B75" s="27" t="s">
        <v>88</v>
      </c>
      <c r="C75" s="27" t="s">
        <v>18</v>
      </c>
      <c r="D75" s="39">
        <f>D76+D78</f>
        <v>1070</v>
      </c>
      <c r="E75" s="39">
        <f>E76+E78</f>
        <v>1070</v>
      </c>
      <c r="F75" s="39">
        <f>F76+F78</f>
        <v>0</v>
      </c>
      <c r="G75" s="39">
        <f>G76+G78</f>
        <v>1070</v>
      </c>
      <c r="H75" s="28">
        <v>1070</v>
      </c>
      <c r="I75" s="28"/>
    </row>
    <row r="76" spans="1:9" s="50" customFormat="1" ht="26.25">
      <c r="A76" s="43" t="s">
        <v>503</v>
      </c>
      <c r="B76" s="3" t="s">
        <v>88</v>
      </c>
      <c r="C76" s="3" t="s">
        <v>502</v>
      </c>
      <c r="D76" s="29">
        <f>D77</f>
        <v>250</v>
      </c>
      <c r="E76" s="29">
        <f>E77</f>
        <v>250</v>
      </c>
      <c r="F76" s="29">
        <f>F77</f>
        <v>0</v>
      </c>
      <c r="G76" s="29">
        <f>G77</f>
        <v>250</v>
      </c>
      <c r="H76" s="4"/>
      <c r="I76" s="4"/>
    </row>
    <row r="77" spans="1:9" s="5" customFormat="1" ht="25.5">
      <c r="A77" s="43" t="s">
        <v>69</v>
      </c>
      <c r="B77" s="3" t="s">
        <v>88</v>
      </c>
      <c r="C77" s="3" t="s">
        <v>70</v>
      </c>
      <c r="D77" s="29">
        <v>250</v>
      </c>
      <c r="E77" s="29">
        <v>250</v>
      </c>
      <c r="F77" s="29"/>
      <c r="G77" s="29">
        <v>250</v>
      </c>
      <c r="H77" s="4">
        <v>250</v>
      </c>
      <c r="I77" s="4"/>
    </row>
    <row r="78" spans="1:9" s="5" customFormat="1" ht="14.25">
      <c r="A78" s="43" t="s">
        <v>501</v>
      </c>
      <c r="B78" s="3" t="s">
        <v>88</v>
      </c>
      <c r="C78" s="3" t="s">
        <v>500</v>
      </c>
      <c r="D78" s="29">
        <f>D79</f>
        <v>820</v>
      </c>
      <c r="E78" s="29">
        <f>E79</f>
        <v>820</v>
      </c>
      <c r="F78" s="29">
        <f>F79</f>
        <v>0</v>
      </c>
      <c r="G78" s="29">
        <f>G79</f>
        <v>820</v>
      </c>
      <c r="H78" s="4"/>
      <c r="I78" s="4"/>
    </row>
    <row r="79" spans="1:9" s="5" customFormat="1" ht="14.25">
      <c r="A79" s="43" t="s">
        <v>62</v>
      </c>
      <c r="B79" s="3" t="s">
        <v>88</v>
      </c>
      <c r="C79" s="3" t="s">
        <v>63</v>
      </c>
      <c r="D79" s="29">
        <v>820</v>
      </c>
      <c r="E79" s="29">
        <v>820</v>
      </c>
      <c r="F79" s="29"/>
      <c r="G79" s="29">
        <v>820</v>
      </c>
      <c r="H79" s="4">
        <v>820</v>
      </c>
      <c r="I79" s="4"/>
    </row>
    <row r="80" spans="1:9" s="5" customFormat="1" ht="25.5">
      <c r="A80" s="48" t="s">
        <v>89</v>
      </c>
      <c r="B80" s="27" t="s">
        <v>90</v>
      </c>
      <c r="C80" s="27" t="s">
        <v>18</v>
      </c>
      <c r="D80" s="39">
        <f aca="true" t="shared" si="8" ref="D80:G82">D81</f>
        <v>41460.9</v>
      </c>
      <c r="E80" s="39">
        <f t="shared" si="8"/>
        <v>41460.9</v>
      </c>
      <c r="F80" s="39">
        <f t="shared" si="8"/>
        <v>0</v>
      </c>
      <c r="G80" s="39">
        <f t="shared" si="8"/>
        <v>41599.9</v>
      </c>
      <c r="H80" s="28">
        <v>41599.9</v>
      </c>
      <c r="I80" s="28"/>
    </row>
    <row r="81" spans="1:9" s="5" customFormat="1" ht="25.5">
      <c r="A81" s="48" t="s">
        <v>91</v>
      </c>
      <c r="B81" s="27" t="s">
        <v>92</v>
      </c>
      <c r="C81" s="27" t="s">
        <v>18</v>
      </c>
      <c r="D81" s="39">
        <f t="shared" si="8"/>
        <v>41460.9</v>
      </c>
      <c r="E81" s="39">
        <f t="shared" si="8"/>
        <v>41460.9</v>
      </c>
      <c r="F81" s="39">
        <f t="shared" si="8"/>
        <v>0</v>
      </c>
      <c r="G81" s="39">
        <f t="shared" si="8"/>
        <v>41599.9</v>
      </c>
      <c r="H81" s="28">
        <v>41599.9</v>
      </c>
      <c r="I81" s="28"/>
    </row>
    <row r="82" spans="1:9" s="50" customFormat="1" ht="15">
      <c r="A82" s="43" t="s">
        <v>501</v>
      </c>
      <c r="B82" s="3" t="s">
        <v>92</v>
      </c>
      <c r="C82" s="3" t="s">
        <v>500</v>
      </c>
      <c r="D82" s="29">
        <f t="shared" si="8"/>
        <v>41460.9</v>
      </c>
      <c r="E82" s="29">
        <f t="shared" si="8"/>
        <v>41460.9</v>
      </c>
      <c r="F82" s="29">
        <f t="shared" si="8"/>
        <v>0</v>
      </c>
      <c r="G82" s="29">
        <f t="shared" si="8"/>
        <v>41599.9</v>
      </c>
      <c r="H82" s="4"/>
      <c r="I82" s="4"/>
    </row>
    <row r="83" spans="1:9" s="5" customFormat="1" ht="51">
      <c r="A83" s="43" t="s">
        <v>54</v>
      </c>
      <c r="B83" s="3" t="s">
        <v>92</v>
      </c>
      <c r="C83" s="3" t="s">
        <v>55</v>
      </c>
      <c r="D83" s="29">
        <v>41460.9</v>
      </c>
      <c r="E83" s="29">
        <v>41460.9</v>
      </c>
      <c r="F83" s="29"/>
      <c r="G83" s="29">
        <v>41599.9</v>
      </c>
      <c r="H83" s="4">
        <v>41599.9</v>
      </c>
      <c r="I83" s="4"/>
    </row>
    <row r="84" spans="1:9" s="5" customFormat="1" ht="14.25">
      <c r="A84" s="48" t="s">
        <v>93</v>
      </c>
      <c r="B84" s="27" t="s">
        <v>94</v>
      </c>
      <c r="C84" s="27" t="s">
        <v>18</v>
      </c>
      <c r="D84" s="39">
        <f>D85+D89</f>
        <v>1515.2</v>
      </c>
      <c r="E84" s="39">
        <v>1515.2</v>
      </c>
      <c r="F84" s="39"/>
      <c r="G84" s="39">
        <v>1516.2</v>
      </c>
      <c r="H84" s="28">
        <v>1516.2</v>
      </c>
      <c r="I84" s="28"/>
    </row>
    <row r="85" spans="1:9" s="5" customFormat="1" ht="25.5">
      <c r="A85" s="48" t="s">
        <v>95</v>
      </c>
      <c r="B85" s="27" t="s">
        <v>96</v>
      </c>
      <c r="C85" s="27" t="s">
        <v>18</v>
      </c>
      <c r="D85" s="39">
        <f>D86</f>
        <v>150</v>
      </c>
      <c r="E85" s="39">
        <f>E86</f>
        <v>150</v>
      </c>
      <c r="F85" s="39">
        <f>F86</f>
        <v>0</v>
      </c>
      <c r="G85" s="39">
        <f>G86</f>
        <v>150</v>
      </c>
      <c r="H85" s="28">
        <v>150</v>
      </c>
      <c r="I85" s="28"/>
    </row>
    <row r="86" spans="1:9" s="50" customFormat="1" ht="26.25">
      <c r="A86" s="43" t="s">
        <v>503</v>
      </c>
      <c r="B86" s="3" t="s">
        <v>96</v>
      </c>
      <c r="C86" s="3" t="s">
        <v>502</v>
      </c>
      <c r="D86" s="29">
        <f>D87+D88</f>
        <v>150</v>
      </c>
      <c r="E86" s="29">
        <f>E87+E88</f>
        <v>150</v>
      </c>
      <c r="F86" s="29">
        <f>F87+F88</f>
        <v>0</v>
      </c>
      <c r="G86" s="29">
        <f>G87+G88</f>
        <v>150</v>
      </c>
      <c r="H86" s="4"/>
      <c r="I86" s="4"/>
    </row>
    <row r="87" spans="1:9" s="5" customFormat="1" ht="25.5">
      <c r="A87" s="43" t="s">
        <v>97</v>
      </c>
      <c r="B87" s="3" t="s">
        <v>96</v>
      </c>
      <c r="C87" s="3" t="s">
        <v>98</v>
      </c>
      <c r="D87" s="29">
        <v>1</v>
      </c>
      <c r="E87" s="29">
        <v>1</v>
      </c>
      <c r="F87" s="29"/>
      <c r="G87" s="29">
        <v>1</v>
      </c>
      <c r="H87" s="4">
        <v>1</v>
      </c>
      <c r="I87" s="4"/>
    </row>
    <row r="88" spans="1:9" s="5" customFormat="1" ht="25.5">
      <c r="A88" s="43" t="s">
        <v>69</v>
      </c>
      <c r="B88" s="3" t="s">
        <v>96</v>
      </c>
      <c r="C88" s="3" t="s">
        <v>70</v>
      </c>
      <c r="D88" s="29">
        <v>149</v>
      </c>
      <c r="E88" s="29">
        <v>149</v>
      </c>
      <c r="F88" s="29"/>
      <c r="G88" s="29">
        <v>149</v>
      </c>
      <c r="H88" s="4">
        <v>149</v>
      </c>
      <c r="I88" s="4"/>
    </row>
    <row r="89" spans="1:9" s="5" customFormat="1" ht="25.5">
      <c r="A89" s="48" t="s">
        <v>99</v>
      </c>
      <c r="B89" s="27" t="s">
        <v>100</v>
      </c>
      <c r="C89" s="27" t="s">
        <v>18</v>
      </c>
      <c r="D89" s="39">
        <f aca="true" t="shared" si="9" ref="D89:G90">D90</f>
        <v>1365.2</v>
      </c>
      <c r="E89" s="39">
        <f t="shared" si="9"/>
        <v>1365.2</v>
      </c>
      <c r="F89" s="39">
        <f t="shared" si="9"/>
        <v>0</v>
      </c>
      <c r="G89" s="39">
        <f t="shared" si="9"/>
        <v>1366.2</v>
      </c>
      <c r="H89" s="28">
        <v>1366.2</v>
      </c>
      <c r="I89" s="28"/>
    </row>
    <row r="90" spans="1:9" s="50" customFormat="1" ht="15">
      <c r="A90" s="43" t="s">
        <v>501</v>
      </c>
      <c r="B90" s="3" t="s">
        <v>100</v>
      </c>
      <c r="C90" s="3" t="s">
        <v>500</v>
      </c>
      <c r="D90" s="29">
        <f t="shared" si="9"/>
        <v>1365.2</v>
      </c>
      <c r="E90" s="29">
        <f t="shared" si="9"/>
        <v>1365.2</v>
      </c>
      <c r="F90" s="29">
        <f t="shared" si="9"/>
        <v>0</v>
      </c>
      <c r="G90" s="29">
        <f t="shared" si="9"/>
        <v>1366.2</v>
      </c>
      <c r="H90" s="4"/>
      <c r="I90" s="4"/>
    </row>
    <row r="91" spans="1:9" s="5" customFormat="1" ht="51">
      <c r="A91" s="43" t="s">
        <v>54</v>
      </c>
      <c r="B91" s="3" t="s">
        <v>100</v>
      </c>
      <c r="C91" s="3" t="s">
        <v>55</v>
      </c>
      <c r="D91" s="29">
        <v>1365.2</v>
      </c>
      <c r="E91" s="29">
        <v>1365.2</v>
      </c>
      <c r="F91" s="29"/>
      <c r="G91" s="29">
        <v>1366.2</v>
      </c>
      <c r="H91" s="4">
        <v>1366.2</v>
      </c>
      <c r="I91" s="4"/>
    </row>
    <row r="92" spans="1:9" s="5" customFormat="1" ht="25.5">
      <c r="A92" s="48" t="s">
        <v>101</v>
      </c>
      <c r="B92" s="27" t="s">
        <v>102</v>
      </c>
      <c r="C92" s="27" t="s">
        <v>18</v>
      </c>
      <c r="D92" s="39">
        <f>D93</f>
        <v>14939</v>
      </c>
      <c r="E92" s="39">
        <f>E93</f>
        <v>14939</v>
      </c>
      <c r="F92" s="39">
        <f>F93</f>
        <v>0</v>
      </c>
      <c r="G92" s="39">
        <f>G93</f>
        <v>14953</v>
      </c>
      <c r="H92" s="28">
        <v>14953</v>
      </c>
      <c r="I92" s="28"/>
    </row>
    <row r="93" spans="1:9" s="5" customFormat="1" ht="14.25">
      <c r="A93" s="48" t="s">
        <v>510</v>
      </c>
      <c r="B93" s="27" t="s">
        <v>103</v>
      </c>
      <c r="C93" s="27" t="s">
        <v>18</v>
      </c>
      <c r="D93" s="39">
        <f>D94+D96+D99</f>
        <v>14939</v>
      </c>
      <c r="E93" s="39">
        <f>E94+E96+E99</f>
        <v>14939</v>
      </c>
      <c r="F93" s="39">
        <f>F94+F96+F99</f>
        <v>0</v>
      </c>
      <c r="G93" s="39">
        <f>G94+G96+G99</f>
        <v>14953</v>
      </c>
      <c r="H93" s="28">
        <v>14953</v>
      </c>
      <c r="I93" s="28"/>
    </row>
    <row r="94" spans="1:9" s="50" customFormat="1" ht="15">
      <c r="A94" s="43" t="s">
        <v>506</v>
      </c>
      <c r="B94" s="3" t="s">
        <v>103</v>
      </c>
      <c r="C94" s="3" t="s">
        <v>505</v>
      </c>
      <c r="D94" s="29">
        <f>D95</f>
        <v>13683</v>
      </c>
      <c r="E94" s="29">
        <f>E95</f>
        <v>13683</v>
      </c>
      <c r="F94" s="29">
        <f>F95</f>
        <v>0</v>
      </c>
      <c r="G94" s="29">
        <f>G95</f>
        <v>13683</v>
      </c>
      <c r="H94" s="4"/>
      <c r="I94" s="4"/>
    </row>
    <row r="95" spans="1:9" s="5" customFormat="1" ht="25.5">
      <c r="A95" s="43" t="s">
        <v>84</v>
      </c>
      <c r="B95" s="3" t="s">
        <v>103</v>
      </c>
      <c r="C95" s="3" t="s">
        <v>85</v>
      </c>
      <c r="D95" s="29">
        <v>13683</v>
      </c>
      <c r="E95" s="29">
        <v>13683</v>
      </c>
      <c r="F95" s="29"/>
      <c r="G95" s="29">
        <v>13683</v>
      </c>
      <c r="H95" s="4">
        <v>13683</v>
      </c>
      <c r="I95" s="4"/>
    </row>
    <row r="96" spans="1:9" s="5" customFormat="1" ht="25.5">
      <c r="A96" s="43" t="s">
        <v>503</v>
      </c>
      <c r="B96" s="3" t="s">
        <v>103</v>
      </c>
      <c r="C96" s="3" t="s">
        <v>502</v>
      </c>
      <c r="D96" s="29">
        <f>D97+D98</f>
        <v>1232</v>
      </c>
      <c r="E96" s="29">
        <f>E97+E98</f>
        <v>1232</v>
      </c>
      <c r="F96" s="29">
        <f>F97+F98</f>
        <v>0</v>
      </c>
      <c r="G96" s="29">
        <f>G97+G98</f>
        <v>1246</v>
      </c>
      <c r="H96" s="4"/>
      <c r="I96" s="4"/>
    </row>
    <row r="97" spans="1:9" s="5" customFormat="1" ht="25.5">
      <c r="A97" s="43" t="s">
        <v>97</v>
      </c>
      <c r="B97" s="3" t="s">
        <v>103</v>
      </c>
      <c r="C97" s="3" t="s">
        <v>98</v>
      </c>
      <c r="D97" s="29">
        <v>210</v>
      </c>
      <c r="E97" s="29">
        <v>210</v>
      </c>
      <c r="F97" s="29"/>
      <c r="G97" s="29">
        <v>210</v>
      </c>
      <c r="H97" s="4">
        <v>210</v>
      </c>
      <c r="I97" s="4"/>
    </row>
    <row r="98" spans="1:9" s="5" customFormat="1" ht="25.5">
      <c r="A98" s="43" t="s">
        <v>69</v>
      </c>
      <c r="B98" s="3" t="s">
        <v>103</v>
      </c>
      <c r="C98" s="3" t="s">
        <v>70</v>
      </c>
      <c r="D98" s="29">
        <v>1022</v>
      </c>
      <c r="E98" s="29">
        <v>1022</v>
      </c>
      <c r="F98" s="29"/>
      <c r="G98" s="29">
        <v>1036</v>
      </c>
      <c r="H98" s="4">
        <v>1036</v>
      </c>
      <c r="I98" s="4"/>
    </row>
    <row r="99" spans="1:9" s="5" customFormat="1" ht="14.25">
      <c r="A99" s="43" t="s">
        <v>508</v>
      </c>
      <c r="B99" s="3" t="s">
        <v>103</v>
      </c>
      <c r="C99" s="3" t="s">
        <v>507</v>
      </c>
      <c r="D99" s="29">
        <f>D100</f>
        <v>24</v>
      </c>
      <c r="E99" s="29">
        <f>E100</f>
        <v>24</v>
      </c>
      <c r="F99" s="29">
        <f>F100</f>
        <v>0</v>
      </c>
      <c r="G99" s="29">
        <f>G100</f>
        <v>24</v>
      </c>
      <c r="H99" s="4"/>
      <c r="I99" s="4"/>
    </row>
    <row r="100" spans="1:9" s="5" customFormat="1" ht="14.25">
      <c r="A100" s="43" t="s">
        <v>76</v>
      </c>
      <c r="B100" s="3" t="s">
        <v>103</v>
      </c>
      <c r="C100" s="3" t="s">
        <v>77</v>
      </c>
      <c r="D100" s="29">
        <v>24</v>
      </c>
      <c r="E100" s="29">
        <v>24</v>
      </c>
      <c r="F100" s="29"/>
      <c r="G100" s="29">
        <v>24</v>
      </c>
      <c r="H100" s="4">
        <v>24</v>
      </c>
      <c r="I100" s="4"/>
    </row>
    <row r="101" spans="1:9" s="5" customFormat="1" ht="14.25">
      <c r="A101" s="48" t="s">
        <v>104</v>
      </c>
      <c r="B101" s="27" t="s">
        <v>105</v>
      </c>
      <c r="C101" s="27" t="s">
        <v>18</v>
      </c>
      <c r="D101" s="39">
        <f>D102</f>
        <v>150</v>
      </c>
      <c r="E101" s="39">
        <f>E102</f>
        <v>150</v>
      </c>
      <c r="F101" s="39">
        <f>F102</f>
        <v>0</v>
      </c>
      <c r="G101" s="39">
        <f>G102</f>
        <v>150</v>
      </c>
      <c r="H101" s="28">
        <v>150</v>
      </c>
      <c r="I101" s="28"/>
    </row>
    <row r="102" spans="1:9" s="5" customFormat="1" ht="14.25">
      <c r="A102" s="48" t="s">
        <v>106</v>
      </c>
      <c r="B102" s="27" t="s">
        <v>107</v>
      </c>
      <c r="C102" s="27" t="s">
        <v>18</v>
      </c>
      <c r="D102" s="39">
        <f>D103+D105</f>
        <v>150</v>
      </c>
      <c r="E102" s="39">
        <f>E103+E105</f>
        <v>150</v>
      </c>
      <c r="F102" s="39">
        <f>F103+F105</f>
        <v>0</v>
      </c>
      <c r="G102" s="39">
        <f>G103+G105</f>
        <v>150</v>
      </c>
      <c r="H102" s="28">
        <v>150</v>
      </c>
      <c r="I102" s="28"/>
    </row>
    <row r="103" spans="1:9" s="50" customFormat="1" ht="26.25">
      <c r="A103" s="43" t="s">
        <v>503</v>
      </c>
      <c r="B103" s="3" t="s">
        <v>107</v>
      </c>
      <c r="C103" s="3" t="s">
        <v>502</v>
      </c>
      <c r="D103" s="29">
        <f>D104</f>
        <v>12.5</v>
      </c>
      <c r="E103" s="29">
        <f>E104</f>
        <v>12.5</v>
      </c>
      <c r="F103" s="29">
        <f>F104</f>
        <v>0</v>
      </c>
      <c r="G103" s="29">
        <f>G104</f>
        <v>12.5</v>
      </c>
      <c r="H103" s="4"/>
      <c r="I103" s="4"/>
    </row>
    <row r="104" spans="1:9" s="5" customFormat="1" ht="25.5">
      <c r="A104" s="43" t="s">
        <v>69</v>
      </c>
      <c r="B104" s="3" t="s">
        <v>107</v>
      </c>
      <c r="C104" s="3" t="s">
        <v>70</v>
      </c>
      <c r="D104" s="29">
        <v>12.5</v>
      </c>
      <c r="E104" s="29">
        <v>12.5</v>
      </c>
      <c r="F104" s="29"/>
      <c r="G104" s="29">
        <v>12.5</v>
      </c>
      <c r="H104" s="4">
        <v>12.5</v>
      </c>
      <c r="I104" s="4"/>
    </row>
    <row r="105" spans="1:9" s="5" customFormat="1" ht="14.25">
      <c r="A105" s="43" t="s">
        <v>501</v>
      </c>
      <c r="B105" s="3" t="s">
        <v>107</v>
      </c>
      <c r="C105" s="3" t="s">
        <v>500</v>
      </c>
      <c r="D105" s="29">
        <f>D106</f>
        <v>137.5</v>
      </c>
      <c r="E105" s="29">
        <f>E106</f>
        <v>137.5</v>
      </c>
      <c r="F105" s="29">
        <f>F106</f>
        <v>0</v>
      </c>
      <c r="G105" s="29">
        <f>G106</f>
        <v>137.5</v>
      </c>
      <c r="H105" s="4"/>
      <c r="I105" s="4"/>
    </row>
    <row r="106" spans="1:9" s="5" customFormat="1" ht="14.25">
      <c r="A106" s="43" t="s">
        <v>62</v>
      </c>
      <c r="B106" s="3" t="s">
        <v>107</v>
      </c>
      <c r="C106" s="3" t="s">
        <v>63</v>
      </c>
      <c r="D106" s="29">
        <v>137.5</v>
      </c>
      <c r="E106" s="29">
        <v>137.5</v>
      </c>
      <c r="F106" s="29"/>
      <c r="G106" s="29">
        <v>137.5</v>
      </c>
      <c r="H106" s="4">
        <v>137.5</v>
      </c>
      <c r="I106" s="4"/>
    </row>
    <row r="107" spans="1:9" s="5" customFormat="1" ht="51">
      <c r="A107" s="48" t="s">
        <v>108</v>
      </c>
      <c r="B107" s="27" t="s">
        <v>109</v>
      </c>
      <c r="C107" s="27" t="s">
        <v>18</v>
      </c>
      <c r="D107" s="39">
        <f>D108+D113</f>
        <v>2110</v>
      </c>
      <c r="E107" s="39">
        <f>E108+E113</f>
        <v>2110</v>
      </c>
      <c r="F107" s="39">
        <f>F108+F113</f>
        <v>0</v>
      </c>
      <c r="G107" s="39">
        <f>G108+G113</f>
        <v>2178</v>
      </c>
      <c r="H107" s="28">
        <v>2178</v>
      </c>
      <c r="I107" s="28"/>
    </row>
    <row r="108" spans="1:9" s="5" customFormat="1" ht="38.25">
      <c r="A108" s="48" t="s">
        <v>110</v>
      </c>
      <c r="B108" s="27" t="s">
        <v>111</v>
      </c>
      <c r="C108" s="27" t="s">
        <v>18</v>
      </c>
      <c r="D108" s="39">
        <f aca="true" t="shared" si="10" ref="D108:I108">D109</f>
        <v>860</v>
      </c>
      <c r="E108" s="39">
        <f t="shared" si="10"/>
        <v>860</v>
      </c>
      <c r="F108" s="39">
        <f t="shared" si="10"/>
        <v>0</v>
      </c>
      <c r="G108" s="39">
        <f t="shared" si="10"/>
        <v>917</v>
      </c>
      <c r="H108" s="39">
        <f t="shared" si="10"/>
        <v>917</v>
      </c>
      <c r="I108" s="39">
        <f t="shared" si="10"/>
        <v>0</v>
      </c>
    </row>
    <row r="109" spans="1:9" s="5" customFormat="1" ht="14.25">
      <c r="A109" s="48" t="s">
        <v>112</v>
      </c>
      <c r="B109" s="27" t="s">
        <v>113</v>
      </c>
      <c r="C109" s="27" t="s">
        <v>18</v>
      </c>
      <c r="D109" s="39">
        <f>D110</f>
        <v>860</v>
      </c>
      <c r="E109" s="39">
        <f>E110</f>
        <v>860</v>
      </c>
      <c r="F109" s="39">
        <f>F110</f>
        <v>0</v>
      </c>
      <c r="G109" s="39">
        <f>G110</f>
        <v>917</v>
      </c>
      <c r="H109" s="28">
        <v>917</v>
      </c>
      <c r="I109" s="28"/>
    </row>
    <row r="110" spans="1:9" s="50" customFormat="1" ht="26.25">
      <c r="A110" s="43" t="s">
        <v>503</v>
      </c>
      <c r="B110" s="3" t="s">
        <v>113</v>
      </c>
      <c r="C110" s="3" t="s">
        <v>502</v>
      </c>
      <c r="D110" s="29">
        <f>D111+D112</f>
        <v>860</v>
      </c>
      <c r="E110" s="29">
        <f>E111+E112</f>
        <v>860</v>
      </c>
      <c r="F110" s="29">
        <f>F111+F112</f>
        <v>0</v>
      </c>
      <c r="G110" s="29">
        <f>G111+G112</f>
        <v>917</v>
      </c>
      <c r="H110" s="4"/>
      <c r="I110" s="4"/>
    </row>
    <row r="111" spans="1:9" s="5" customFormat="1" ht="25.5">
      <c r="A111" s="43" t="s">
        <v>97</v>
      </c>
      <c r="B111" s="3" t="s">
        <v>113</v>
      </c>
      <c r="C111" s="3" t="s">
        <v>98</v>
      </c>
      <c r="D111" s="29">
        <v>1</v>
      </c>
      <c r="E111" s="29">
        <v>1</v>
      </c>
      <c r="F111" s="29"/>
      <c r="G111" s="29">
        <v>2</v>
      </c>
      <c r="H111" s="4">
        <v>2</v>
      </c>
      <c r="I111" s="4"/>
    </row>
    <row r="112" spans="1:9" s="5" customFormat="1" ht="25.5">
      <c r="A112" s="43" t="s">
        <v>69</v>
      </c>
      <c r="B112" s="3" t="s">
        <v>113</v>
      </c>
      <c r="C112" s="3" t="s">
        <v>70</v>
      </c>
      <c r="D112" s="29">
        <v>859</v>
      </c>
      <c r="E112" s="29">
        <v>859</v>
      </c>
      <c r="F112" s="29"/>
      <c r="G112" s="29">
        <v>915</v>
      </c>
      <c r="H112" s="4">
        <v>915</v>
      </c>
      <c r="I112" s="4"/>
    </row>
    <row r="113" spans="1:9" s="5" customFormat="1" ht="25.5">
      <c r="A113" s="48" t="s">
        <v>114</v>
      </c>
      <c r="B113" s="27" t="s">
        <v>115</v>
      </c>
      <c r="C113" s="27" t="s">
        <v>18</v>
      </c>
      <c r="D113" s="39">
        <f>D114+D117</f>
        <v>1250</v>
      </c>
      <c r="E113" s="39">
        <f>E114+E117</f>
        <v>1250</v>
      </c>
      <c r="F113" s="39">
        <f>F114+F117</f>
        <v>0</v>
      </c>
      <c r="G113" s="39">
        <f>G114+G117</f>
        <v>1261</v>
      </c>
      <c r="H113" s="28">
        <v>1261</v>
      </c>
      <c r="I113" s="28"/>
    </row>
    <row r="114" spans="1:9" s="5" customFormat="1" ht="14.25">
      <c r="A114" s="48" t="s">
        <v>116</v>
      </c>
      <c r="B114" s="27" t="s">
        <v>117</v>
      </c>
      <c r="C114" s="27" t="s">
        <v>18</v>
      </c>
      <c r="D114" s="39">
        <f>D115</f>
        <v>30</v>
      </c>
      <c r="E114" s="39">
        <f aca="true" t="shared" si="11" ref="E114:G115">E115</f>
        <v>30</v>
      </c>
      <c r="F114" s="39">
        <f t="shared" si="11"/>
        <v>0</v>
      </c>
      <c r="G114" s="39">
        <f t="shared" si="11"/>
        <v>30</v>
      </c>
      <c r="H114" s="28">
        <v>30</v>
      </c>
      <c r="I114" s="28"/>
    </row>
    <row r="115" spans="1:9" s="50" customFormat="1" ht="26.25">
      <c r="A115" s="43" t="s">
        <v>503</v>
      </c>
      <c r="B115" s="3" t="s">
        <v>117</v>
      </c>
      <c r="C115" s="3" t="s">
        <v>502</v>
      </c>
      <c r="D115" s="29">
        <f>D116</f>
        <v>30</v>
      </c>
      <c r="E115" s="29">
        <f t="shared" si="11"/>
        <v>30</v>
      </c>
      <c r="F115" s="29">
        <f t="shared" si="11"/>
        <v>0</v>
      </c>
      <c r="G115" s="29">
        <f t="shared" si="11"/>
        <v>30</v>
      </c>
      <c r="H115" s="4"/>
      <c r="I115" s="4"/>
    </row>
    <row r="116" spans="1:9" s="5" customFormat="1" ht="25.5">
      <c r="A116" s="43" t="s">
        <v>69</v>
      </c>
      <c r="B116" s="3" t="s">
        <v>117</v>
      </c>
      <c r="C116" s="3" t="s">
        <v>70</v>
      </c>
      <c r="D116" s="29">
        <v>30</v>
      </c>
      <c r="E116" s="29">
        <v>30</v>
      </c>
      <c r="F116" s="29"/>
      <c r="G116" s="29">
        <v>30</v>
      </c>
      <c r="H116" s="4">
        <v>30</v>
      </c>
      <c r="I116" s="4"/>
    </row>
    <row r="117" spans="1:9" s="5" customFormat="1" ht="25.5">
      <c r="A117" s="48" t="s">
        <v>118</v>
      </c>
      <c r="B117" s="27" t="s">
        <v>119</v>
      </c>
      <c r="C117" s="27" t="s">
        <v>18</v>
      </c>
      <c r="D117" s="39">
        <f>D118+D120</f>
        <v>1220</v>
      </c>
      <c r="E117" s="39">
        <f>E118+E120</f>
        <v>1220</v>
      </c>
      <c r="F117" s="39">
        <f>F118+F120</f>
        <v>0</v>
      </c>
      <c r="G117" s="39">
        <f>G118+G120</f>
        <v>1231</v>
      </c>
      <c r="H117" s="28">
        <v>1231</v>
      </c>
      <c r="I117" s="28"/>
    </row>
    <row r="118" spans="1:9" s="50" customFormat="1" ht="15">
      <c r="A118" s="43" t="s">
        <v>506</v>
      </c>
      <c r="B118" s="3" t="s">
        <v>119</v>
      </c>
      <c r="C118" s="3" t="s">
        <v>505</v>
      </c>
      <c r="D118" s="29">
        <f>D119</f>
        <v>958</v>
      </c>
      <c r="E118" s="29">
        <f>E119</f>
        <v>958</v>
      </c>
      <c r="F118" s="29">
        <f>F119</f>
        <v>0</v>
      </c>
      <c r="G118" s="29">
        <f>G119</f>
        <v>958</v>
      </c>
      <c r="H118" s="4"/>
      <c r="I118" s="4"/>
    </row>
    <row r="119" spans="1:9" s="5" customFormat="1" ht="25.5">
      <c r="A119" s="43" t="s">
        <v>84</v>
      </c>
      <c r="B119" s="3" t="s">
        <v>119</v>
      </c>
      <c r="C119" s="3" t="s">
        <v>85</v>
      </c>
      <c r="D119" s="29">
        <v>958</v>
      </c>
      <c r="E119" s="29">
        <v>958</v>
      </c>
      <c r="F119" s="29"/>
      <c r="G119" s="29">
        <v>958</v>
      </c>
      <c r="H119" s="4">
        <v>958</v>
      </c>
      <c r="I119" s="4"/>
    </row>
    <row r="120" spans="1:9" s="5" customFormat="1" ht="25.5">
      <c r="A120" s="43" t="s">
        <v>503</v>
      </c>
      <c r="B120" s="3" t="s">
        <v>119</v>
      </c>
      <c r="C120" s="3" t="s">
        <v>502</v>
      </c>
      <c r="D120" s="29">
        <f>D121</f>
        <v>262</v>
      </c>
      <c r="E120" s="29">
        <f>E121</f>
        <v>262</v>
      </c>
      <c r="F120" s="29">
        <f>F121</f>
        <v>0</v>
      </c>
      <c r="G120" s="29">
        <f>G121</f>
        <v>273</v>
      </c>
      <c r="H120" s="4"/>
      <c r="I120" s="4"/>
    </row>
    <row r="121" spans="1:9" s="5" customFormat="1" ht="25.5">
      <c r="A121" s="43" t="s">
        <v>69</v>
      </c>
      <c r="B121" s="3" t="s">
        <v>119</v>
      </c>
      <c r="C121" s="3" t="s">
        <v>70</v>
      </c>
      <c r="D121" s="29">
        <v>262</v>
      </c>
      <c r="E121" s="29">
        <v>262</v>
      </c>
      <c r="F121" s="29"/>
      <c r="G121" s="29">
        <v>273</v>
      </c>
      <c r="H121" s="4">
        <v>273</v>
      </c>
      <c r="I121" s="4"/>
    </row>
    <row r="122" spans="1:9" s="5" customFormat="1" ht="38.25">
      <c r="A122" s="48" t="s">
        <v>120</v>
      </c>
      <c r="B122" s="27" t="s">
        <v>121</v>
      </c>
      <c r="C122" s="27" t="s">
        <v>18</v>
      </c>
      <c r="D122" s="39">
        <f>D123+D127+D134+D138+D145</f>
        <v>72755.40000000001</v>
      </c>
      <c r="E122" s="39">
        <v>72755.4</v>
      </c>
      <c r="F122" s="39"/>
      <c r="G122" s="39">
        <v>73180.4</v>
      </c>
      <c r="H122" s="28">
        <v>73180.4</v>
      </c>
      <c r="I122" s="28"/>
    </row>
    <row r="123" spans="1:9" s="5" customFormat="1" ht="25.5">
      <c r="A123" s="48" t="s">
        <v>122</v>
      </c>
      <c r="B123" s="27" t="s">
        <v>123</v>
      </c>
      <c r="C123" s="27" t="s">
        <v>18</v>
      </c>
      <c r="D123" s="39">
        <f>D124</f>
        <v>16779</v>
      </c>
      <c r="E123" s="39">
        <f aca="true" t="shared" si="12" ref="E123:G125">E124</f>
        <v>16779</v>
      </c>
      <c r="F123" s="39">
        <f t="shared" si="12"/>
        <v>0</v>
      </c>
      <c r="G123" s="39">
        <f t="shared" si="12"/>
        <v>16828</v>
      </c>
      <c r="H123" s="28">
        <v>16828</v>
      </c>
      <c r="I123" s="28"/>
    </row>
    <row r="124" spans="1:9" s="5" customFormat="1" ht="25.5">
      <c r="A124" s="48" t="s">
        <v>124</v>
      </c>
      <c r="B124" s="27" t="s">
        <v>125</v>
      </c>
      <c r="C124" s="27" t="s">
        <v>18</v>
      </c>
      <c r="D124" s="39">
        <f>D125</f>
        <v>16779</v>
      </c>
      <c r="E124" s="39">
        <f t="shared" si="12"/>
        <v>16779</v>
      </c>
      <c r="F124" s="39">
        <f t="shared" si="12"/>
        <v>0</v>
      </c>
      <c r="G124" s="39">
        <f t="shared" si="12"/>
        <v>16828</v>
      </c>
      <c r="H124" s="28">
        <v>16828</v>
      </c>
      <c r="I124" s="28"/>
    </row>
    <row r="125" spans="1:9" s="50" customFormat="1" ht="15">
      <c r="A125" s="43" t="s">
        <v>501</v>
      </c>
      <c r="B125" s="3" t="s">
        <v>125</v>
      </c>
      <c r="C125" s="3" t="s">
        <v>500</v>
      </c>
      <c r="D125" s="29">
        <f>D126</f>
        <v>16779</v>
      </c>
      <c r="E125" s="29">
        <f t="shared" si="12"/>
        <v>16779</v>
      </c>
      <c r="F125" s="29">
        <f t="shared" si="12"/>
        <v>0</v>
      </c>
      <c r="G125" s="29">
        <f t="shared" si="12"/>
        <v>16828</v>
      </c>
      <c r="H125" s="4"/>
      <c r="I125" s="4"/>
    </row>
    <row r="126" spans="1:9" s="5" customFormat="1" ht="51">
      <c r="A126" s="43" t="s">
        <v>54</v>
      </c>
      <c r="B126" s="3" t="s">
        <v>125</v>
      </c>
      <c r="C126" s="3" t="s">
        <v>55</v>
      </c>
      <c r="D126" s="29">
        <v>16779</v>
      </c>
      <c r="E126" s="29">
        <v>16779</v>
      </c>
      <c r="F126" s="29"/>
      <c r="G126" s="29">
        <v>16828</v>
      </c>
      <c r="H126" s="4">
        <v>16828</v>
      </c>
      <c r="I126" s="4"/>
    </row>
    <row r="127" spans="1:9" s="5" customFormat="1" ht="38.25">
      <c r="A127" s="48" t="s">
        <v>126</v>
      </c>
      <c r="B127" s="27" t="s">
        <v>127</v>
      </c>
      <c r="C127" s="27" t="s">
        <v>18</v>
      </c>
      <c r="D127" s="39">
        <f>D128+D131</f>
        <v>46021.600000000006</v>
      </c>
      <c r="E127" s="39">
        <f>E128+E131</f>
        <v>46021.600000000006</v>
      </c>
      <c r="F127" s="39">
        <f>F128+F131</f>
        <v>0</v>
      </c>
      <c r="G127" s="39">
        <f>G128+G131</f>
        <v>46389.600000000006</v>
      </c>
      <c r="H127" s="28">
        <v>46389.6</v>
      </c>
      <c r="I127" s="28"/>
    </row>
    <row r="128" spans="1:9" s="5" customFormat="1" ht="25.5">
      <c r="A128" s="48" t="s">
        <v>128</v>
      </c>
      <c r="B128" s="27" t="s">
        <v>129</v>
      </c>
      <c r="C128" s="27" t="s">
        <v>18</v>
      </c>
      <c r="D128" s="39">
        <f>D129</f>
        <v>44996.8</v>
      </c>
      <c r="E128" s="39">
        <f aca="true" t="shared" si="13" ref="E128:G129">E129</f>
        <v>44996.8</v>
      </c>
      <c r="F128" s="39">
        <f t="shared" si="13"/>
        <v>0</v>
      </c>
      <c r="G128" s="39">
        <f t="shared" si="13"/>
        <v>45361.8</v>
      </c>
      <c r="H128" s="28">
        <v>45361.8</v>
      </c>
      <c r="I128" s="28"/>
    </row>
    <row r="129" spans="1:9" s="50" customFormat="1" ht="15">
      <c r="A129" s="43" t="s">
        <v>501</v>
      </c>
      <c r="B129" s="3" t="s">
        <v>129</v>
      </c>
      <c r="C129" s="3" t="s">
        <v>500</v>
      </c>
      <c r="D129" s="29">
        <f>D130</f>
        <v>44996.8</v>
      </c>
      <c r="E129" s="29">
        <f t="shared" si="13"/>
        <v>44996.8</v>
      </c>
      <c r="F129" s="29">
        <f t="shared" si="13"/>
        <v>0</v>
      </c>
      <c r="G129" s="29">
        <f t="shared" si="13"/>
        <v>45361.8</v>
      </c>
      <c r="H129" s="4"/>
      <c r="I129" s="4"/>
    </row>
    <row r="130" spans="1:9" s="5" customFormat="1" ht="51">
      <c r="A130" s="43" t="s">
        <v>54</v>
      </c>
      <c r="B130" s="3" t="s">
        <v>129</v>
      </c>
      <c r="C130" s="3" t="s">
        <v>55</v>
      </c>
      <c r="D130" s="29">
        <v>44996.8</v>
      </c>
      <c r="E130" s="29">
        <v>44996.8</v>
      </c>
      <c r="F130" s="29"/>
      <c r="G130" s="29">
        <v>45361.8</v>
      </c>
      <c r="H130" s="4">
        <v>45361.8</v>
      </c>
      <c r="I130" s="4"/>
    </row>
    <row r="131" spans="1:9" s="5" customFormat="1" ht="14.25">
      <c r="A131" s="48" t="s">
        <v>130</v>
      </c>
      <c r="B131" s="27" t="s">
        <v>131</v>
      </c>
      <c r="C131" s="27" t="s">
        <v>18</v>
      </c>
      <c r="D131" s="39">
        <f aca="true" t="shared" si="14" ref="D131:G132">D132</f>
        <v>1024.8</v>
      </c>
      <c r="E131" s="39">
        <f t="shared" si="14"/>
        <v>1024.8</v>
      </c>
      <c r="F131" s="39">
        <f t="shared" si="14"/>
        <v>0</v>
      </c>
      <c r="G131" s="39">
        <f t="shared" si="14"/>
        <v>1027.8</v>
      </c>
      <c r="H131" s="28">
        <v>1027.8</v>
      </c>
      <c r="I131" s="28"/>
    </row>
    <row r="132" spans="1:9" s="50" customFormat="1" ht="15">
      <c r="A132" s="43" t="s">
        <v>501</v>
      </c>
      <c r="B132" s="3" t="s">
        <v>131</v>
      </c>
      <c r="C132" s="3" t="s">
        <v>500</v>
      </c>
      <c r="D132" s="29">
        <f t="shared" si="14"/>
        <v>1024.8</v>
      </c>
      <c r="E132" s="29">
        <f t="shared" si="14"/>
        <v>1024.8</v>
      </c>
      <c r="F132" s="29">
        <f t="shared" si="14"/>
        <v>0</v>
      </c>
      <c r="G132" s="29">
        <f t="shared" si="14"/>
        <v>1027.8</v>
      </c>
      <c r="H132" s="4"/>
      <c r="I132" s="4"/>
    </row>
    <row r="133" spans="1:9" s="5" customFormat="1" ht="51">
      <c r="A133" s="43" t="s">
        <v>54</v>
      </c>
      <c r="B133" s="3" t="s">
        <v>131</v>
      </c>
      <c r="C133" s="3" t="s">
        <v>55</v>
      </c>
      <c r="D133" s="29">
        <v>1024.8</v>
      </c>
      <c r="E133" s="29">
        <v>1024.8</v>
      </c>
      <c r="F133" s="29"/>
      <c r="G133" s="29">
        <v>1027.8</v>
      </c>
      <c r="H133" s="4">
        <v>1027.8</v>
      </c>
      <c r="I133" s="4"/>
    </row>
    <row r="134" spans="1:9" s="5" customFormat="1" ht="14.25">
      <c r="A134" s="48" t="s">
        <v>132</v>
      </c>
      <c r="B134" s="27" t="s">
        <v>133</v>
      </c>
      <c r="C134" s="27" t="s">
        <v>18</v>
      </c>
      <c r="D134" s="39">
        <f>D135</f>
        <v>30</v>
      </c>
      <c r="E134" s="39">
        <f aca="true" t="shared" si="15" ref="E134:G136">E135</f>
        <v>30</v>
      </c>
      <c r="F134" s="39">
        <f t="shared" si="15"/>
        <v>0</v>
      </c>
      <c r="G134" s="39">
        <f t="shared" si="15"/>
        <v>30</v>
      </c>
      <c r="H134" s="28">
        <v>30</v>
      </c>
      <c r="I134" s="28"/>
    </row>
    <row r="135" spans="1:9" s="5" customFormat="1" ht="25.5">
      <c r="A135" s="48" t="s">
        <v>134</v>
      </c>
      <c r="B135" s="27" t="s">
        <v>135</v>
      </c>
      <c r="C135" s="27" t="s">
        <v>18</v>
      </c>
      <c r="D135" s="39">
        <f>D136</f>
        <v>30</v>
      </c>
      <c r="E135" s="39">
        <f t="shared" si="15"/>
        <v>30</v>
      </c>
      <c r="F135" s="39">
        <f t="shared" si="15"/>
        <v>0</v>
      </c>
      <c r="G135" s="39">
        <f t="shared" si="15"/>
        <v>30</v>
      </c>
      <c r="H135" s="28">
        <v>30</v>
      </c>
      <c r="I135" s="28"/>
    </row>
    <row r="136" spans="1:9" s="50" customFormat="1" ht="15">
      <c r="A136" s="43" t="s">
        <v>501</v>
      </c>
      <c r="B136" s="3" t="s">
        <v>135</v>
      </c>
      <c r="C136" s="3" t="s">
        <v>500</v>
      </c>
      <c r="D136" s="29">
        <f>D137</f>
        <v>30</v>
      </c>
      <c r="E136" s="29">
        <f t="shared" si="15"/>
        <v>30</v>
      </c>
      <c r="F136" s="29">
        <f t="shared" si="15"/>
        <v>0</v>
      </c>
      <c r="G136" s="29">
        <f t="shared" si="15"/>
        <v>30</v>
      </c>
      <c r="H136" s="4"/>
      <c r="I136" s="4"/>
    </row>
    <row r="137" spans="1:9" s="5" customFormat="1" ht="51">
      <c r="A137" s="43" t="s">
        <v>54</v>
      </c>
      <c r="B137" s="3" t="s">
        <v>135</v>
      </c>
      <c r="C137" s="3" t="s">
        <v>55</v>
      </c>
      <c r="D137" s="29">
        <v>30</v>
      </c>
      <c r="E137" s="29">
        <v>30</v>
      </c>
      <c r="F137" s="29"/>
      <c r="G137" s="29">
        <v>30</v>
      </c>
      <c r="H137" s="4">
        <v>30</v>
      </c>
      <c r="I137" s="4"/>
    </row>
    <row r="138" spans="1:9" s="5" customFormat="1" ht="25.5">
      <c r="A138" s="48" t="s">
        <v>136</v>
      </c>
      <c r="B138" s="27" t="s">
        <v>137</v>
      </c>
      <c r="C138" s="27" t="s">
        <v>18</v>
      </c>
      <c r="D138" s="39">
        <f>D139+D142</f>
        <v>5867.7</v>
      </c>
      <c r="E138" s="39">
        <f>E139+E142</f>
        <v>5867.7</v>
      </c>
      <c r="F138" s="39">
        <f>F139+F142</f>
        <v>0</v>
      </c>
      <c r="G138" s="39">
        <f>G139+G142</f>
        <v>5870.7</v>
      </c>
      <c r="H138" s="28">
        <v>5870.7</v>
      </c>
      <c r="I138" s="28"/>
    </row>
    <row r="139" spans="1:9" s="5" customFormat="1" ht="25.5">
      <c r="A139" s="48" t="s">
        <v>138</v>
      </c>
      <c r="B139" s="27" t="s">
        <v>139</v>
      </c>
      <c r="C139" s="27" t="s">
        <v>18</v>
      </c>
      <c r="D139" s="39">
        <f>D140</f>
        <v>5807.7</v>
      </c>
      <c r="E139" s="39">
        <f aca="true" t="shared" si="16" ref="E139:G140">E140</f>
        <v>5807.7</v>
      </c>
      <c r="F139" s="39">
        <f t="shared" si="16"/>
        <v>0</v>
      </c>
      <c r="G139" s="39">
        <f t="shared" si="16"/>
        <v>5810.7</v>
      </c>
      <c r="H139" s="28">
        <v>5810.7</v>
      </c>
      <c r="I139" s="28"/>
    </row>
    <row r="140" spans="1:9" s="50" customFormat="1" ht="15">
      <c r="A140" s="43" t="s">
        <v>501</v>
      </c>
      <c r="B140" s="3" t="s">
        <v>139</v>
      </c>
      <c r="C140" s="3" t="s">
        <v>500</v>
      </c>
      <c r="D140" s="29">
        <f>D141</f>
        <v>5807.7</v>
      </c>
      <c r="E140" s="29">
        <f t="shared" si="16"/>
        <v>5807.7</v>
      </c>
      <c r="F140" s="29">
        <f t="shared" si="16"/>
        <v>0</v>
      </c>
      <c r="G140" s="29">
        <f t="shared" si="16"/>
        <v>5810.7</v>
      </c>
      <c r="H140" s="4"/>
      <c r="I140" s="4"/>
    </row>
    <row r="141" spans="1:9" s="5" customFormat="1" ht="51">
      <c r="A141" s="43" t="s">
        <v>54</v>
      </c>
      <c r="B141" s="3" t="s">
        <v>139</v>
      </c>
      <c r="C141" s="3" t="s">
        <v>55</v>
      </c>
      <c r="D141" s="29">
        <v>5807.7</v>
      </c>
      <c r="E141" s="29">
        <v>5807.7</v>
      </c>
      <c r="F141" s="29"/>
      <c r="G141" s="29">
        <v>5810.7</v>
      </c>
      <c r="H141" s="4">
        <v>5810.7</v>
      </c>
      <c r="I141" s="4"/>
    </row>
    <row r="142" spans="1:9" s="5" customFormat="1" ht="38.25">
      <c r="A142" s="48" t="s">
        <v>140</v>
      </c>
      <c r="B142" s="27" t="s">
        <v>141</v>
      </c>
      <c r="C142" s="27" t="s">
        <v>18</v>
      </c>
      <c r="D142" s="39">
        <f aca="true" t="shared" si="17" ref="D142:G143">D143</f>
        <v>60</v>
      </c>
      <c r="E142" s="39">
        <f t="shared" si="17"/>
        <v>60</v>
      </c>
      <c r="F142" s="39">
        <f t="shared" si="17"/>
        <v>0</v>
      </c>
      <c r="G142" s="39">
        <f t="shared" si="17"/>
        <v>60</v>
      </c>
      <c r="H142" s="28">
        <v>60</v>
      </c>
      <c r="I142" s="28"/>
    </row>
    <row r="143" spans="1:9" s="50" customFormat="1" ht="26.25">
      <c r="A143" s="43" t="s">
        <v>503</v>
      </c>
      <c r="B143" s="3" t="s">
        <v>141</v>
      </c>
      <c r="C143" s="3" t="s">
        <v>502</v>
      </c>
      <c r="D143" s="29">
        <f t="shared" si="17"/>
        <v>60</v>
      </c>
      <c r="E143" s="29">
        <f t="shared" si="17"/>
        <v>60</v>
      </c>
      <c r="F143" s="29">
        <f t="shared" si="17"/>
        <v>0</v>
      </c>
      <c r="G143" s="29">
        <f t="shared" si="17"/>
        <v>60</v>
      </c>
      <c r="H143" s="4"/>
      <c r="I143" s="4"/>
    </row>
    <row r="144" spans="1:9" s="5" customFormat="1" ht="25.5">
      <c r="A144" s="43" t="s">
        <v>69</v>
      </c>
      <c r="B144" s="3" t="s">
        <v>141</v>
      </c>
      <c r="C144" s="3" t="s">
        <v>70</v>
      </c>
      <c r="D144" s="29">
        <v>60</v>
      </c>
      <c r="E144" s="29">
        <v>60</v>
      </c>
      <c r="F144" s="29"/>
      <c r="G144" s="29">
        <v>60</v>
      </c>
      <c r="H144" s="4">
        <v>60</v>
      </c>
      <c r="I144" s="4"/>
    </row>
    <row r="145" spans="1:9" s="5" customFormat="1" ht="25.5">
      <c r="A145" s="48" t="s">
        <v>101</v>
      </c>
      <c r="B145" s="27" t="s">
        <v>142</v>
      </c>
      <c r="C145" s="27" t="s">
        <v>18</v>
      </c>
      <c r="D145" s="39">
        <f>D146</f>
        <v>4057.1</v>
      </c>
      <c r="E145" s="39">
        <f>E146</f>
        <v>4057.1</v>
      </c>
      <c r="F145" s="39">
        <f>F146</f>
        <v>0</v>
      </c>
      <c r="G145" s="39">
        <f>G146</f>
        <v>4062.1</v>
      </c>
      <c r="H145" s="28">
        <v>4062.1</v>
      </c>
      <c r="I145" s="28"/>
    </row>
    <row r="146" spans="1:9" s="5" customFormat="1" ht="51">
      <c r="A146" s="48" t="s">
        <v>511</v>
      </c>
      <c r="B146" s="27" t="s">
        <v>143</v>
      </c>
      <c r="C146" s="27" t="s">
        <v>18</v>
      </c>
      <c r="D146" s="39">
        <f>D147+D150+D153</f>
        <v>4057.1</v>
      </c>
      <c r="E146" s="39">
        <f>E147+E150+E153</f>
        <v>4057.1</v>
      </c>
      <c r="F146" s="39">
        <f>F147+F150+F153</f>
        <v>0</v>
      </c>
      <c r="G146" s="39">
        <f>G147+G150+G153</f>
        <v>4062.1</v>
      </c>
      <c r="H146" s="28">
        <v>4062.1</v>
      </c>
      <c r="I146" s="28"/>
    </row>
    <row r="147" spans="1:9" s="50" customFormat="1" ht="15">
      <c r="A147" s="43" t="s">
        <v>506</v>
      </c>
      <c r="B147" s="3" t="s">
        <v>143</v>
      </c>
      <c r="C147" s="3" t="s">
        <v>505</v>
      </c>
      <c r="D147" s="29">
        <f>D148+D149</f>
        <v>3631.6</v>
      </c>
      <c r="E147" s="29">
        <f>E148+E149</f>
        <v>3631.6</v>
      </c>
      <c r="F147" s="29">
        <f>F148+F149</f>
        <v>0</v>
      </c>
      <c r="G147" s="29">
        <f>G148+G149</f>
        <v>3631.6</v>
      </c>
      <c r="H147" s="4"/>
      <c r="I147" s="4"/>
    </row>
    <row r="148" spans="1:9" s="5" customFormat="1" ht="25.5">
      <c r="A148" s="43" t="s">
        <v>84</v>
      </c>
      <c r="B148" s="3" t="s">
        <v>143</v>
      </c>
      <c r="C148" s="3" t="s">
        <v>85</v>
      </c>
      <c r="D148" s="29">
        <v>3631</v>
      </c>
      <c r="E148" s="29">
        <v>3631</v>
      </c>
      <c r="F148" s="29"/>
      <c r="G148" s="29">
        <v>3631</v>
      </c>
      <c r="H148" s="4">
        <v>3631</v>
      </c>
      <c r="I148" s="4"/>
    </row>
    <row r="149" spans="1:9" s="5" customFormat="1" ht="25.5">
      <c r="A149" s="43" t="s">
        <v>144</v>
      </c>
      <c r="B149" s="3" t="s">
        <v>143</v>
      </c>
      <c r="C149" s="3" t="s">
        <v>145</v>
      </c>
      <c r="D149" s="29">
        <v>0.6</v>
      </c>
      <c r="E149" s="29">
        <v>0.6</v>
      </c>
      <c r="F149" s="29"/>
      <c r="G149" s="29">
        <v>0.6</v>
      </c>
      <c r="H149" s="4">
        <v>0.6</v>
      </c>
      <c r="I149" s="4"/>
    </row>
    <row r="150" spans="1:9" s="5" customFormat="1" ht="25.5">
      <c r="A150" s="43" t="s">
        <v>503</v>
      </c>
      <c r="B150" s="3" t="s">
        <v>143</v>
      </c>
      <c r="C150" s="3" t="s">
        <v>502</v>
      </c>
      <c r="D150" s="29">
        <f>D151+D152</f>
        <v>415</v>
      </c>
      <c r="E150" s="29">
        <f>E151+E152</f>
        <v>415</v>
      </c>
      <c r="F150" s="29">
        <f>F151+F152</f>
        <v>0</v>
      </c>
      <c r="G150" s="29">
        <f>G151+G152</f>
        <v>420</v>
      </c>
      <c r="H150" s="4"/>
      <c r="I150" s="4"/>
    </row>
    <row r="151" spans="1:9" s="5" customFormat="1" ht="25.5">
      <c r="A151" s="43" t="s">
        <v>97</v>
      </c>
      <c r="B151" s="3" t="s">
        <v>143</v>
      </c>
      <c r="C151" s="3" t="s">
        <v>98</v>
      </c>
      <c r="D151" s="29">
        <v>77</v>
      </c>
      <c r="E151" s="29">
        <v>77</v>
      </c>
      <c r="F151" s="29"/>
      <c r="G151" s="29">
        <v>77</v>
      </c>
      <c r="H151" s="4">
        <v>77</v>
      </c>
      <c r="I151" s="4"/>
    </row>
    <row r="152" spans="1:9" s="5" customFormat="1" ht="25.5">
      <c r="A152" s="43" t="s">
        <v>69</v>
      </c>
      <c r="B152" s="3" t="s">
        <v>143</v>
      </c>
      <c r="C152" s="3" t="s">
        <v>70</v>
      </c>
      <c r="D152" s="29">
        <v>338</v>
      </c>
      <c r="E152" s="29">
        <v>338</v>
      </c>
      <c r="F152" s="29"/>
      <c r="G152" s="29">
        <v>343</v>
      </c>
      <c r="H152" s="4">
        <v>343</v>
      </c>
      <c r="I152" s="4"/>
    </row>
    <row r="153" spans="1:9" s="5" customFormat="1" ht="14.25">
      <c r="A153" s="43" t="s">
        <v>508</v>
      </c>
      <c r="B153" s="3" t="s">
        <v>143</v>
      </c>
      <c r="C153" s="3" t="s">
        <v>507</v>
      </c>
      <c r="D153" s="29">
        <f>D154</f>
        <v>10.5</v>
      </c>
      <c r="E153" s="29">
        <f>E154</f>
        <v>10.5</v>
      </c>
      <c r="F153" s="29">
        <f>F154</f>
        <v>0</v>
      </c>
      <c r="G153" s="29">
        <f>G154</f>
        <v>10.5</v>
      </c>
      <c r="H153" s="4"/>
      <c r="I153" s="4"/>
    </row>
    <row r="154" spans="1:9" s="5" customFormat="1" ht="14.25">
      <c r="A154" s="43" t="s">
        <v>76</v>
      </c>
      <c r="B154" s="3" t="s">
        <v>143</v>
      </c>
      <c r="C154" s="3" t="s">
        <v>77</v>
      </c>
      <c r="D154" s="29">
        <v>10.5</v>
      </c>
      <c r="E154" s="29">
        <v>10.5</v>
      </c>
      <c r="F154" s="29"/>
      <c r="G154" s="29">
        <v>10.5</v>
      </c>
      <c r="H154" s="4">
        <v>10.5</v>
      </c>
      <c r="I154" s="4"/>
    </row>
    <row r="155" spans="1:9" s="5" customFormat="1" ht="38.25">
      <c r="A155" s="48" t="s">
        <v>146</v>
      </c>
      <c r="B155" s="27" t="s">
        <v>147</v>
      </c>
      <c r="C155" s="27" t="s">
        <v>18</v>
      </c>
      <c r="D155" s="39">
        <f>D156+D193+D197+D209</f>
        <v>31286.200000000004</v>
      </c>
      <c r="E155" s="39">
        <f>E156+E193+E197+E209</f>
        <v>31286.200000000004</v>
      </c>
      <c r="F155" s="39">
        <f>F156+F193+F197+F209</f>
        <v>0</v>
      </c>
      <c r="G155" s="39">
        <f>G156+G193+G197+G209</f>
        <v>32107.9</v>
      </c>
      <c r="H155" s="28">
        <v>32107.9</v>
      </c>
      <c r="I155" s="28"/>
    </row>
    <row r="156" spans="1:9" s="5" customFormat="1" ht="14.25">
      <c r="A156" s="48" t="s">
        <v>148</v>
      </c>
      <c r="B156" s="27" t="s">
        <v>149</v>
      </c>
      <c r="C156" s="27" t="s">
        <v>18</v>
      </c>
      <c r="D156" s="39">
        <f>D157+D160+D163+D172+D177+D184+D187+D190</f>
        <v>23547.300000000007</v>
      </c>
      <c r="E156" s="39">
        <f>E157+E160+E163+E172+E177+E184+E187+E190</f>
        <v>23547.300000000007</v>
      </c>
      <c r="F156" s="39">
        <f>F157+F160+F163+F172+F177+F184+F187+F190</f>
        <v>0</v>
      </c>
      <c r="G156" s="39">
        <f>G157+G160+G163+G172+G177+G184+G187+G190</f>
        <v>25034.5</v>
      </c>
      <c r="H156" s="28">
        <v>25034.5</v>
      </c>
      <c r="I156" s="28"/>
    </row>
    <row r="157" spans="1:9" s="5" customFormat="1" ht="25.5">
      <c r="A157" s="48" t="s">
        <v>150</v>
      </c>
      <c r="B157" s="27" t="s">
        <v>151</v>
      </c>
      <c r="C157" s="27" t="s">
        <v>18</v>
      </c>
      <c r="D157" s="39">
        <f aca="true" t="shared" si="18" ref="D157:G158">D158</f>
        <v>2741.3</v>
      </c>
      <c r="E157" s="39">
        <f t="shared" si="18"/>
        <v>2741.3</v>
      </c>
      <c r="F157" s="39">
        <f t="shared" si="18"/>
        <v>0</v>
      </c>
      <c r="G157" s="39">
        <f t="shared" si="18"/>
        <v>3542.8</v>
      </c>
      <c r="H157" s="28">
        <v>3542.8</v>
      </c>
      <c r="I157" s="28"/>
    </row>
    <row r="158" spans="1:9" s="50" customFormat="1" ht="26.25">
      <c r="A158" s="43" t="s">
        <v>513</v>
      </c>
      <c r="B158" s="3" t="s">
        <v>151</v>
      </c>
      <c r="C158" s="3" t="s">
        <v>512</v>
      </c>
      <c r="D158" s="29">
        <f t="shared" si="18"/>
        <v>2741.3</v>
      </c>
      <c r="E158" s="29">
        <f t="shared" si="18"/>
        <v>2741.3</v>
      </c>
      <c r="F158" s="29">
        <f t="shared" si="18"/>
        <v>0</v>
      </c>
      <c r="G158" s="29">
        <f t="shared" si="18"/>
        <v>3542.8</v>
      </c>
      <c r="H158" s="4"/>
      <c r="I158" s="4"/>
    </row>
    <row r="159" spans="1:9" s="5" customFormat="1" ht="25.5">
      <c r="A159" s="43" t="s">
        <v>152</v>
      </c>
      <c r="B159" s="3" t="s">
        <v>151</v>
      </c>
      <c r="C159" s="3" t="s">
        <v>153</v>
      </c>
      <c r="D159" s="29">
        <v>2741.3</v>
      </c>
      <c r="E159" s="29">
        <v>2741.3</v>
      </c>
      <c r="F159" s="29"/>
      <c r="G159" s="29">
        <v>3542.8</v>
      </c>
      <c r="H159" s="4">
        <v>3542.8</v>
      </c>
      <c r="I159" s="4"/>
    </row>
    <row r="160" spans="1:9" s="5" customFormat="1" ht="25.5">
      <c r="A160" s="48" t="s">
        <v>154</v>
      </c>
      <c r="B160" s="27" t="s">
        <v>155</v>
      </c>
      <c r="C160" s="27" t="s">
        <v>18</v>
      </c>
      <c r="D160" s="39">
        <f aca="true" t="shared" si="19" ref="D160:G161">D161</f>
        <v>11209.1</v>
      </c>
      <c r="E160" s="39">
        <f t="shared" si="19"/>
        <v>11209.1</v>
      </c>
      <c r="F160" s="39">
        <f t="shared" si="19"/>
        <v>0</v>
      </c>
      <c r="G160" s="39">
        <f t="shared" si="19"/>
        <v>11063.5</v>
      </c>
      <c r="H160" s="28">
        <v>11063.5</v>
      </c>
      <c r="I160" s="28"/>
    </row>
    <row r="161" spans="1:9" s="50" customFormat="1" ht="26.25">
      <c r="A161" s="43" t="s">
        <v>513</v>
      </c>
      <c r="B161" s="3" t="s">
        <v>155</v>
      </c>
      <c r="C161" s="3" t="s">
        <v>512</v>
      </c>
      <c r="D161" s="29">
        <f t="shared" si="19"/>
        <v>11209.1</v>
      </c>
      <c r="E161" s="29">
        <f t="shared" si="19"/>
        <v>11209.1</v>
      </c>
      <c r="F161" s="29">
        <f t="shared" si="19"/>
        <v>0</v>
      </c>
      <c r="G161" s="29">
        <f t="shared" si="19"/>
        <v>11063.5</v>
      </c>
      <c r="H161" s="4"/>
      <c r="I161" s="4"/>
    </row>
    <row r="162" spans="1:9" s="5" customFormat="1" ht="25.5">
      <c r="A162" s="43" t="s">
        <v>152</v>
      </c>
      <c r="B162" s="3" t="s">
        <v>155</v>
      </c>
      <c r="C162" s="3" t="s">
        <v>153</v>
      </c>
      <c r="D162" s="29">
        <v>11209.1</v>
      </c>
      <c r="E162" s="29">
        <v>11209.1</v>
      </c>
      <c r="F162" s="29"/>
      <c r="G162" s="29">
        <v>11063.5</v>
      </c>
      <c r="H162" s="4">
        <v>11063.5</v>
      </c>
      <c r="I162" s="4"/>
    </row>
    <row r="163" spans="1:9" s="5" customFormat="1" ht="38.25">
      <c r="A163" s="48" t="s">
        <v>156</v>
      </c>
      <c r="B163" s="27" t="s">
        <v>157</v>
      </c>
      <c r="C163" s="27" t="s">
        <v>18</v>
      </c>
      <c r="D163" s="39">
        <f>D164+D166+D168+D170</f>
        <v>5792.4</v>
      </c>
      <c r="E163" s="39">
        <f>E164+E166+E168+E170</f>
        <v>5792.4</v>
      </c>
      <c r="F163" s="39">
        <f>F164+F166+F168+F170</f>
        <v>0</v>
      </c>
      <c r="G163" s="39">
        <f>G164+G166+G168+G170</f>
        <v>6606.4</v>
      </c>
      <c r="H163" s="28">
        <v>6606.4</v>
      </c>
      <c r="I163" s="28"/>
    </row>
    <row r="164" spans="1:9" s="50" customFormat="1" ht="26.25">
      <c r="A164" s="43" t="s">
        <v>515</v>
      </c>
      <c r="B164" s="3" t="s">
        <v>157</v>
      </c>
      <c r="C164" s="3" t="s">
        <v>514</v>
      </c>
      <c r="D164" s="29">
        <f>D165</f>
        <v>371.4</v>
      </c>
      <c r="E164" s="29">
        <f>E165</f>
        <v>371.4</v>
      </c>
      <c r="F164" s="29">
        <f>F165</f>
        <v>0</v>
      </c>
      <c r="G164" s="29">
        <f>G165</f>
        <v>371.4</v>
      </c>
      <c r="H164" s="4"/>
      <c r="I164" s="4"/>
    </row>
    <row r="165" spans="1:9" s="5" customFormat="1" ht="38.25">
      <c r="A165" s="43" t="s">
        <v>158</v>
      </c>
      <c r="B165" s="3" t="s">
        <v>157</v>
      </c>
      <c r="C165" s="3" t="s">
        <v>159</v>
      </c>
      <c r="D165" s="29">
        <v>371.4</v>
      </c>
      <c r="E165" s="29">
        <v>371.4</v>
      </c>
      <c r="F165" s="29"/>
      <c r="G165" s="29">
        <v>371.4</v>
      </c>
      <c r="H165" s="4">
        <v>371.4</v>
      </c>
      <c r="I165" s="4"/>
    </row>
    <row r="166" spans="1:9" s="5" customFormat="1" ht="25.5">
      <c r="A166" s="43" t="s">
        <v>503</v>
      </c>
      <c r="B166" s="3" t="s">
        <v>157</v>
      </c>
      <c r="C166" s="3" t="s">
        <v>502</v>
      </c>
      <c r="D166" s="29">
        <f>D167</f>
        <v>17</v>
      </c>
      <c r="E166" s="29">
        <f>E167</f>
        <v>17</v>
      </c>
      <c r="F166" s="29">
        <f>F167</f>
        <v>0</v>
      </c>
      <c r="G166" s="29">
        <f>G167</f>
        <v>17</v>
      </c>
      <c r="H166" s="4"/>
      <c r="I166" s="4"/>
    </row>
    <row r="167" spans="1:9" s="5" customFormat="1" ht="25.5">
      <c r="A167" s="43" t="s">
        <v>69</v>
      </c>
      <c r="B167" s="3" t="s">
        <v>157</v>
      </c>
      <c r="C167" s="3" t="s">
        <v>70</v>
      </c>
      <c r="D167" s="29">
        <v>17</v>
      </c>
      <c r="E167" s="29">
        <v>17</v>
      </c>
      <c r="F167" s="29"/>
      <c r="G167" s="29">
        <v>17</v>
      </c>
      <c r="H167" s="4">
        <v>17</v>
      </c>
      <c r="I167" s="4"/>
    </row>
    <row r="168" spans="1:9" s="5" customFormat="1" ht="25.5">
      <c r="A168" s="43" t="s">
        <v>499</v>
      </c>
      <c r="B168" s="3" t="s">
        <v>157</v>
      </c>
      <c r="C168" s="3" t="s">
        <v>498</v>
      </c>
      <c r="D168" s="29">
        <f>D169</f>
        <v>3050.6</v>
      </c>
      <c r="E168" s="29">
        <f>E169</f>
        <v>3050.6</v>
      </c>
      <c r="F168" s="29">
        <f>F169</f>
        <v>0</v>
      </c>
      <c r="G168" s="29">
        <f>G169</f>
        <v>3580</v>
      </c>
      <c r="H168" s="4"/>
      <c r="I168" s="4"/>
    </row>
    <row r="169" spans="1:9" s="5" customFormat="1" ht="25.5">
      <c r="A169" s="43" t="s">
        <v>58</v>
      </c>
      <c r="B169" s="3" t="s">
        <v>157</v>
      </c>
      <c r="C169" s="3" t="s">
        <v>59</v>
      </c>
      <c r="D169" s="29">
        <v>3050.6</v>
      </c>
      <c r="E169" s="29">
        <v>3050.6</v>
      </c>
      <c r="F169" s="29"/>
      <c r="G169" s="29">
        <v>3580</v>
      </c>
      <c r="H169" s="4">
        <v>3580</v>
      </c>
      <c r="I169" s="4"/>
    </row>
    <row r="170" spans="1:9" s="5" customFormat="1" ht="14.25">
      <c r="A170" s="43" t="s">
        <v>516</v>
      </c>
      <c r="B170" s="3" t="s">
        <v>157</v>
      </c>
      <c r="C170" s="3" t="s">
        <v>500</v>
      </c>
      <c r="D170" s="29">
        <f>D171</f>
        <v>2353.4</v>
      </c>
      <c r="E170" s="29">
        <f>E171</f>
        <v>2353.4</v>
      </c>
      <c r="F170" s="29">
        <f>F171</f>
        <v>0</v>
      </c>
      <c r="G170" s="29">
        <f>G171</f>
        <v>2638</v>
      </c>
      <c r="H170" s="4"/>
      <c r="I170" s="4"/>
    </row>
    <row r="171" spans="1:9" s="5" customFormat="1" ht="14.25">
      <c r="A171" s="43" t="s">
        <v>62</v>
      </c>
      <c r="B171" s="3" t="s">
        <v>157</v>
      </c>
      <c r="C171" s="3" t="s">
        <v>63</v>
      </c>
      <c r="D171" s="29">
        <v>2353.4</v>
      </c>
      <c r="E171" s="29">
        <v>2353.4</v>
      </c>
      <c r="F171" s="29"/>
      <c r="G171" s="29">
        <v>2638</v>
      </c>
      <c r="H171" s="4">
        <v>2638</v>
      </c>
      <c r="I171" s="4"/>
    </row>
    <row r="172" spans="1:9" s="5" customFormat="1" ht="25.5">
      <c r="A172" s="48" t="s">
        <v>160</v>
      </c>
      <c r="B172" s="27" t="s">
        <v>161</v>
      </c>
      <c r="C172" s="27" t="s">
        <v>18</v>
      </c>
      <c r="D172" s="39">
        <f>D173+D175</f>
        <v>151.4</v>
      </c>
      <c r="E172" s="39">
        <f>E173+E175</f>
        <v>151.4</v>
      </c>
      <c r="F172" s="39">
        <f>F173+F175</f>
        <v>0</v>
      </c>
      <c r="G172" s="39">
        <f>G173+G175</f>
        <v>151.4</v>
      </c>
      <c r="H172" s="28">
        <v>151.4</v>
      </c>
      <c r="I172" s="28"/>
    </row>
    <row r="173" spans="1:9" s="50" customFormat="1" ht="26.25">
      <c r="A173" s="43" t="s">
        <v>515</v>
      </c>
      <c r="B173" s="3" t="s">
        <v>161</v>
      </c>
      <c r="C173" s="3" t="s">
        <v>514</v>
      </c>
      <c r="D173" s="29">
        <f>D174</f>
        <v>144.8</v>
      </c>
      <c r="E173" s="29">
        <f>E174</f>
        <v>144.8</v>
      </c>
      <c r="F173" s="29">
        <f>F174</f>
        <v>0</v>
      </c>
      <c r="G173" s="29">
        <f>G174</f>
        <v>144.8</v>
      </c>
      <c r="H173" s="4"/>
      <c r="I173" s="4"/>
    </row>
    <row r="174" spans="1:9" s="5" customFormat="1" ht="38.25">
      <c r="A174" s="43" t="s">
        <v>158</v>
      </c>
      <c r="B174" s="3" t="s">
        <v>161</v>
      </c>
      <c r="C174" s="3" t="s">
        <v>159</v>
      </c>
      <c r="D174" s="29">
        <v>144.8</v>
      </c>
      <c r="E174" s="29">
        <v>144.8</v>
      </c>
      <c r="F174" s="29"/>
      <c r="G174" s="29">
        <v>144.8</v>
      </c>
      <c r="H174" s="4">
        <v>144.8</v>
      </c>
      <c r="I174" s="4"/>
    </row>
    <row r="175" spans="1:9" s="5" customFormat="1" ht="25.5">
      <c r="A175" s="43" t="s">
        <v>503</v>
      </c>
      <c r="B175" s="3" t="s">
        <v>161</v>
      </c>
      <c r="C175" s="3" t="s">
        <v>502</v>
      </c>
      <c r="D175" s="29">
        <f>D176</f>
        <v>6.6</v>
      </c>
      <c r="E175" s="29">
        <f>E176</f>
        <v>6.6</v>
      </c>
      <c r="F175" s="29">
        <f>F176</f>
        <v>0</v>
      </c>
      <c r="G175" s="29">
        <f>G176</f>
        <v>6.6</v>
      </c>
      <c r="H175" s="4"/>
      <c r="I175" s="4"/>
    </row>
    <row r="176" spans="1:9" s="5" customFormat="1" ht="25.5">
      <c r="A176" s="43" t="s">
        <v>69</v>
      </c>
      <c r="B176" s="3" t="s">
        <v>161</v>
      </c>
      <c r="C176" s="3" t="s">
        <v>70</v>
      </c>
      <c r="D176" s="29">
        <v>6.6</v>
      </c>
      <c r="E176" s="29">
        <v>6.6</v>
      </c>
      <c r="F176" s="29"/>
      <c r="G176" s="29">
        <v>6.6</v>
      </c>
      <c r="H176" s="4">
        <v>6.6</v>
      </c>
      <c r="I176" s="4"/>
    </row>
    <row r="177" spans="1:9" s="5" customFormat="1" ht="25.5">
      <c r="A177" s="48" t="s">
        <v>162</v>
      </c>
      <c r="B177" s="27" t="s">
        <v>163</v>
      </c>
      <c r="C177" s="27" t="s">
        <v>18</v>
      </c>
      <c r="D177" s="39">
        <f>D178+D181</f>
        <v>2202.2000000000003</v>
      </c>
      <c r="E177" s="39">
        <f>E178+E181</f>
        <v>2202.2000000000003</v>
      </c>
      <c r="F177" s="39">
        <f>F178+F181</f>
        <v>0</v>
      </c>
      <c r="G177" s="39">
        <f>G178+G181</f>
        <v>2202.2000000000003</v>
      </c>
      <c r="H177" s="28">
        <v>2202.2</v>
      </c>
      <c r="I177" s="28"/>
    </row>
    <row r="178" spans="1:9" s="50" customFormat="1" ht="26.25">
      <c r="A178" s="43" t="s">
        <v>515</v>
      </c>
      <c r="B178" s="3" t="s">
        <v>163</v>
      </c>
      <c r="C178" s="3" t="s">
        <v>514</v>
      </c>
      <c r="D178" s="29">
        <f>D179+D180</f>
        <v>2111.8</v>
      </c>
      <c r="E178" s="29">
        <f>E179+E180</f>
        <v>2111.8</v>
      </c>
      <c r="F178" s="29">
        <f>F179+F180</f>
        <v>0</v>
      </c>
      <c r="G178" s="29">
        <f>G179+G180</f>
        <v>2111.8</v>
      </c>
      <c r="H178" s="4"/>
      <c r="I178" s="4"/>
    </row>
    <row r="179" spans="1:9" s="5" customFormat="1" ht="38.25">
      <c r="A179" s="43" t="s">
        <v>158</v>
      </c>
      <c r="B179" s="3" t="s">
        <v>163</v>
      </c>
      <c r="C179" s="3" t="s">
        <v>159</v>
      </c>
      <c r="D179" s="29">
        <v>2105.8</v>
      </c>
      <c r="E179" s="29">
        <v>2105.8</v>
      </c>
      <c r="F179" s="29"/>
      <c r="G179" s="29">
        <v>2105.8</v>
      </c>
      <c r="H179" s="4">
        <v>2105.8</v>
      </c>
      <c r="I179" s="4"/>
    </row>
    <row r="180" spans="1:9" s="5" customFormat="1" ht="38.25">
      <c r="A180" s="43" t="s">
        <v>164</v>
      </c>
      <c r="B180" s="3" t="s">
        <v>163</v>
      </c>
      <c r="C180" s="3" t="s">
        <v>165</v>
      </c>
      <c r="D180" s="29">
        <v>6</v>
      </c>
      <c r="E180" s="29">
        <v>6</v>
      </c>
      <c r="F180" s="29"/>
      <c r="G180" s="29">
        <v>6</v>
      </c>
      <c r="H180" s="4">
        <v>6</v>
      </c>
      <c r="I180" s="4"/>
    </row>
    <row r="181" spans="1:9" s="5" customFormat="1" ht="25.5">
      <c r="A181" s="43" t="s">
        <v>503</v>
      </c>
      <c r="B181" s="3" t="s">
        <v>163</v>
      </c>
      <c r="C181" s="3" t="s">
        <v>502</v>
      </c>
      <c r="D181" s="29">
        <f>D182+D183</f>
        <v>90.4</v>
      </c>
      <c r="E181" s="29">
        <f>E182+E183</f>
        <v>90.4</v>
      </c>
      <c r="F181" s="29">
        <f>F182+F183</f>
        <v>0</v>
      </c>
      <c r="G181" s="29">
        <f>G182+G183</f>
        <v>90.4</v>
      </c>
      <c r="H181" s="4"/>
      <c r="I181" s="4"/>
    </row>
    <row r="182" spans="1:9" s="5" customFormat="1" ht="25.5">
      <c r="A182" s="43" t="s">
        <v>97</v>
      </c>
      <c r="B182" s="3" t="s">
        <v>163</v>
      </c>
      <c r="C182" s="3" t="s">
        <v>98</v>
      </c>
      <c r="D182" s="29">
        <v>14</v>
      </c>
      <c r="E182" s="29">
        <v>14</v>
      </c>
      <c r="F182" s="29"/>
      <c r="G182" s="29">
        <v>14</v>
      </c>
      <c r="H182" s="4">
        <v>14</v>
      </c>
      <c r="I182" s="4"/>
    </row>
    <row r="183" spans="1:9" s="5" customFormat="1" ht="25.5">
      <c r="A183" s="43" t="s">
        <v>69</v>
      </c>
      <c r="B183" s="3" t="s">
        <v>163</v>
      </c>
      <c r="C183" s="3" t="s">
        <v>70</v>
      </c>
      <c r="D183" s="29">
        <v>76.4</v>
      </c>
      <c r="E183" s="29">
        <v>76.4</v>
      </c>
      <c r="F183" s="29"/>
      <c r="G183" s="29">
        <v>76.4</v>
      </c>
      <c r="H183" s="4">
        <v>76.4</v>
      </c>
      <c r="I183" s="4"/>
    </row>
    <row r="184" spans="1:9" s="5" customFormat="1" ht="51">
      <c r="A184" s="48" t="s">
        <v>166</v>
      </c>
      <c r="B184" s="27" t="s">
        <v>167</v>
      </c>
      <c r="C184" s="27" t="s">
        <v>18</v>
      </c>
      <c r="D184" s="39">
        <f>D185</f>
        <v>781</v>
      </c>
      <c r="E184" s="39">
        <f aca="true" t="shared" si="20" ref="E184:G185">E185</f>
        <v>781</v>
      </c>
      <c r="F184" s="39">
        <f t="shared" si="20"/>
        <v>0</v>
      </c>
      <c r="G184" s="39">
        <f t="shared" si="20"/>
        <v>781</v>
      </c>
      <c r="H184" s="28">
        <v>781</v>
      </c>
      <c r="I184" s="28"/>
    </row>
    <row r="185" spans="1:9" s="50" customFormat="1" ht="26.25">
      <c r="A185" s="43" t="s">
        <v>499</v>
      </c>
      <c r="B185" s="3" t="s">
        <v>167</v>
      </c>
      <c r="C185" s="3" t="s">
        <v>498</v>
      </c>
      <c r="D185" s="29">
        <f>D186</f>
        <v>781</v>
      </c>
      <c r="E185" s="29">
        <f t="shared" si="20"/>
        <v>781</v>
      </c>
      <c r="F185" s="29">
        <f t="shared" si="20"/>
        <v>0</v>
      </c>
      <c r="G185" s="29">
        <f t="shared" si="20"/>
        <v>781</v>
      </c>
      <c r="H185" s="4"/>
      <c r="I185" s="4"/>
    </row>
    <row r="186" spans="1:9" s="5" customFormat="1" ht="14.25">
      <c r="A186" s="43" t="s">
        <v>168</v>
      </c>
      <c r="B186" s="3" t="s">
        <v>167</v>
      </c>
      <c r="C186" s="3" t="s">
        <v>169</v>
      </c>
      <c r="D186" s="29">
        <v>781</v>
      </c>
      <c r="E186" s="29">
        <v>781</v>
      </c>
      <c r="F186" s="29"/>
      <c r="G186" s="29">
        <v>781</v>
      </c>
      <c r="H186" s="4">
        <v>781</v>
      </c>
      <c r="I186" s="4"/>
    </row>
    <row r="187" spans="1:9" s="5" customFormat="1" ht="25.5">
      <c r="A187" s="48" t="s">
        <v>172</v>
      </c>
      <c r="B187" s="27" t="s">
        <v>173</v>
      </c>
      <c r="C187" s="27" t="s">
        <v>18</v>
      </c>
      <c r="D187" s="39">
        <f aca="true" t="shared" si="21" ref="D187:G188">D188</f>
        <v>240</v>
      </c>
      <c r="E187" s="39">
        <f t="shared" si="21"/>
        <v>240</v>
      </c>
      <c r="F187" s="39">
        <f t="shared" si="21"/>
        <v>0</v>
      </c>
      <c r="G187" s="39">
        <f t="shared" si="21"/>
        <v>240</v>
      </c>
      <c r="H187" s="28">
        <v>240</v>
      </c>
      <c r="I187" s="28"/>
    </row>
    <row r="188" spans="1:9" s="50" customFormat="1" ht="26.25">
      <c r="A188" s="43" t="s">
        <v>513</v>
      </c>
      <c r="B188" s="3" t="s">
        <v>173</v>
      </c>
      <c r="C188" s="3" t="s">
        <v>512</v>
      </c>
      <c r="D188" s="29">
        <f t="shared" si="21"/>
        <v>240</v>
      </c>
      <c r="E188" s="29">
        <f t="shared" si="21"/>
        <v>240</v>
      </c>
      <c r="F188" s="29">
        <f t="shared" si="21"/>
        <v>0</v>
      </c>
      <c r="G188" s="29">
        <f t="shared" si="21"/>
        <v>240</v>
      </c>
      <c r="H188" s="4"/>
      <c r="I188" s="4"/>
    </row>
    <row r="189" spans="1:9" s="5" customFormat="1" ht="25.5">
      <c r="A189" s="43" t="s">
        <v>152</v>
      </c>
      <c r="B189" s="3" t="s">
        <v>173</v>
      </c>
      <c r="C189" s="3" t="s">
        <v>153</v>
      </c>
      <c r="D189" s="29">
        <v>240</v>
      </c>
      <c r="E189" s="29">
        <v>240</v>
      </c>
      <c r="F189" s="29"/>
      <c r="G189" s="29">
        <v>240</v>
      </c>
      <c r="H189" s="4">
        <v>240</v>
      </c>
      <c r="I189" s="4"/>
    </row>
    <row r="190" spans="1:9" s="5" customFormat="1" ht="25.5">
      <c r="A190" s="48" t="s">
        <v>170</v>
      </c>
      <c r="B190" s="27" t="s">
        <v>171</v>
      </c>
      <c r="C190" s="27" t="s">
        <v>18</v>
      </c>
      <c r="D190" s="39">
        <f aca="true" t="shared" si="22" ref="D190:G191">D191</f>
        <v>429.9</v>
      </c>
      <c r="E190" s="39">
        <f t="shared" si="22"/>
        <v>429.9</v>
      </c>
      <c r="F190" s="39">
        <f t="shared" si="22"/>
        <v>0</v>
      </c>
      <c r="G190" s="39">
        <f t="shared" si="22"/>
        <v>447.2</v>
      </c>
      <c r="H190" s="28">
        <v>447.2</v>
      </c>
      <c r="I190" s="28"/>
    </row>
    <row r="191" spans="1:9" s="50" customFormat="1" ht="26.25">
      <c r="A191" s="43" t="s">
        <v>499</v>
      </c>
      <c r="B191" s="3" t="s">
        <v>171</v>
      </c>
      <c r="C191" s="3" t="s">
        <v>498</v>
      </c>
      <c r="D191" s="29">
        <f t="shared" si="22"/>
        <v>429.9</v>
      </c>
      <c r="E191" s="29">
        <f t="shared" si="22"/>
        <v>429.9</v>
      </c>
      <c r="F191" s="29">
        <f t="shared" si="22"/>
        <v>0</v>
      </c>
      <c r="G191" s="29">
        <f t="shared" si="22"/>
        <v>447.2</v>
      </c>
      <c r="H191" s="4"/>
      <c r="I191" s="4"/>
    </row>
    <row r="192" spans="1:9" s="5" customFormat="1" ht="25.5">
      <c r="A192" s="43" t="s">
        <v>58</v>
      </c>
      <c r="B192" s="3" t="s">
        <v>171</v>
      </c>
      <c r="C192" s="3" t="s">
        <v>59</v>
      </c>
      <c r="D192" s="29">
        <v>429.9</v>
      </c>
      <c r="E192" s="29">
        <v>429.9</v>
      </c>
      <c r="F192" s="29"/>
      <c r="G192" s="29">
        <v>447.2</v>
      </c>
      <c r="H192" s="4">
        <v>447.2</v>
      </c>
      <c r="I192" s="4"/>
    </row>
    <row r="193" spans="1:9" s="5" customFormat="1" ht="38.25">
      <c r="A193" s="48" t="s">
        <v>174</v>
      </c>
      <c r="B193" s="27" t="s">
        <v>175</v>
      </c>
      <c r="C193" s="27" t="s">
        <v>18</v>
      </c>
      <c r="D193" s="39">
        <f aca="true" t="shared" si="23" ref="D193:G195">D194</f>
        <v>60</v>
      </c>
      <c r="E193" s="39">
        <f t="shared" si="23"/>
        <v>60</v>
      </c>
      <c r="F193" s="39">
        <f t="shared" si="23"/>
        <v>0</v>
      </c>
      <c r="G193" s="39">
        <f t="shared" si="23"/>
        <v>60</v>
      </c>
      <c r="H193" s="28">
        <v>60</v>
      </c>
      <c r="I193" s="28"/>
    </row>
    <row r="194" spans="1:9" s="5" customFormat="1" ht="38.25">
      <c r="A194" s="48" t="s">
        <v>176</v>
      </c>
      <c r="B194" s="27" t="s">
        <v>177</v>
      </c>
      <c r="C194" s="27" t="s">
        <v>18</v>
      </c>
      <c r="D194" s="39">
        <f t="shared" si="23"/>
        <v>60</v>
      </c>
      <c r="E194" s="39">
        <f t="shared" si="23"/>
        <v>60</v>
      </c>
      <c r="F194" s="39">
        <f t="shared" si="23"/>
        <v>0</v>
      </c>
      <c r="G194" s="39">
        <f t="shared" si="23"/>
        <v>60</v>
      </c>
      <c r="H194" s="28">
        <v>60</v>
      </c>
      <c r="I194" s="28"/>
    </row>
    <row r="195" spans="1:9" s="50" customFormat="1" ht="26.25">
      <c r="A195" s="43" t="s">
        <v>503</v>
      </c>
      <c r="B195" s="3" t="s">
        <v>177</v>
      </c>
      <c r="C195" s="3" t="s">
        <v>502</v>
      </c>
      <c r="D195" s="29">
        <f t="shared" si="23"/>
        <v>60</v>
      </c>
      <c r="E195" s="29">
        <f t="shared" si="23"/>
        <v>60</v>
      </c>
      <c r="F195" s="29">
        <f t="shared" si="23"/>
        <v>0</v>
      </c>
      <c r="G195" s="29">
        <f t="shared" si="23"/>
        <v>60</v>
      </c>
      <c r="H195" s="4"/>
      <c r="I195" s="4"/>
    </row>
    <row r="196" spans="1:9" s="5" customFormat="1" ht="25.5">
      <c r="A196" s="43" t="s">
        <v>69</v>
      </c>
      <c r="B196" s="3" t="s">
        <v>177</v>
      </c>
      <c r="C196" s="3" t="s">
        <v>70</v>
      </c>
      <c r="D196" s="29">
        <v>60</v>
      </c>
      <c r="E196" s="29">
        <v>60</v>
      </c>
      <c r="F196" s="29"/>
      <c r="G196" s="29">
        <v>60</v>
      </c>
      <c r="H196" s="4">
        <v>60</v>
      </c>
      <c r="I196" s="4"/>
    </row>
    <row r="197" spans="1:9" s="5" customFormat="1" ht="38.25">
      <c r="A197" s="48" t="s">
        <v>178</v>
      </c>
      <c r="B197" s="27" t="s">
        <v>179</v>
      </c>
      <c r="C197" s="27" t="s">
        <v>18</v>
      </c>
      <c r="D197" s="39">
        <f>D198+D201+D204</f>
        <v>2427.7999999999997</v>
      </c>
      <c r="E197" s="39">
        <f>E198+E201+E204</f>
        <v>2427.7999999999997</v>
      </c>
      <c r="F197" s="39">
        <f>F198+F201+F204</f>
        <v>0</v>
      </c>
      <c r="G197" s="39">
        <f>G198+G201+G204</f>
        <v>1762.3</v>
      </c>
      <c r="H197" s="28">
        <v>1762.3</v>
      </c>
      <c r="I197" s="28"/>
    </row>
    <row r="198" spans="1:9" s="5" customFormat="1" ht="178.5">
      <c r="A198" s="48" t="s">
        <v>180</v>
      </c>
      <c r="B198" s="27" t="s">
        <v>181</v>
      </c>
      <c r="C198" s="27" t="s">
        <v>18</v>
      </c>
      <c r="D198" s="39">
        <f aca="true" t="shared" si="24" ref="D198:G199">D199</f>
        <v>6</v>
      </c>
      <c r="E198" s="39">
        <f t="shared" si="24"/>
        <v>6</v>
      </c>
      <c r="F198" s="39">
        <f t="shared" si="24"/>
        <v>0</v>
      </c>
      <c r="G198" s="39">
        <f t="shared" si="24"/>
        <v>6</v>
      </c>
      <c r="H198" s="28">
        <v>6</v>
      </c>
      <c r="I198" s="28"/>
    </row>
    <row r="199" spans="1:9" s="50" customFormat="1" ht="26.25">
      <c r="A199" s="43" t="s">
        <v>515</v>
      </c>
      <c r="B199" s="3" t="s">
        <v>181</v>
      </c>
      <c r="C199" s="3" t="s">
        <v>514</v>
      </c>
      <c r="D199" s="29">
        <f t="shared" si="24"/>
        <v>6</v>
      </c>
      <c r="E199" s="29">
        <f t="shared" si="24"/>
        <v>6</v>
      </c>
      <c r="F199" s="29">
        <f t="shared" si="24"/>
        <v>0</v>
      </c>
      <c r="G199" s="29">
        <f t="shared" si="24"/>
        <v>6</v>
      </c>
      <c r="H199" s="4"/>
      <c r="I199" s="4"/>
    </row>
    <row r="200" spans="1:9" s="5" customFormat="1" ht="38.25">
      <c r="A200" s="43" t="s">
        <v>158</v>
      </c>
      <c r="B200" s="3" t="s">
        <v>181</v>
      </c>
      <c r="C200" s="3" t="s">
        <v>159</v>
      </c>
      <c r="D200" s="29">
        <v>6</v>
      </c>
      <c r="E200" s="29">
        <v>6</v>
      </c>
      <c r="F200" s="29"/>
      <c r="G200" s="29">
        <v>6</v>
      </c>
      <c r="H200" s="4">
        <v>6</v>
      </c>
      <c r="I200" s="4"/>
    </row>
    <row r="201" spans="1:9" s="5" customFormat="1" ht="102">
      <c r="A201" s="48" t="s">
        <v>182</v>
      </c>
      <c r="B201" s="27" t="s">
        <v>183</v>
      </c>
      <c r="C201" s="27" t="s">
        <v>18</v>
      </c>
      <c r="D201" s="39">
        <f>D202</f>
        <v>1996.6</v>
      </c>
      <c r="E201" s="39">
        <f aca="true" t="shared" si="25" ref="E201:G202">E202</f>
        <v>1996.6</v>
      </c>
      <c r="F201" s="39">
        <f t="shared" si="25"/>
        <v>0</v>
      </c>
      <c r="G201" s="39">
        <f t="shared" si="25"/>
        <v>1331.1</v>
      </c>
      <c r="H201" s="28">
        <v>1331.1</v>
      </c>
      <c r="I201" s="28"/>
    </row>
    <row r="202" spans="1:9" s="50" customFormat="1" ht="26.25">
      <c r="A202" s="43" t="s">
        <v>499</v>
      </c>
      <c r="B202" s="3" t="s">
        <v>183</v>
      </c>
      <c r="C202" s="3" t="s">
        <v>498</v>
      </c>
      <c r="D202" s="29">
        <f>D203</f>
        <v>1996.6</v>
      </c>
      <c r="E202" s="29">
        <f t="shared" si="25"/>
        <v>1996.6</v>
      </c>
      <c r="F202" s="29">
        <f t="shared" si="25"/>
        <v>0</v>
      </c>
      <c r="G202" s="29">
        <f t="shared" si="25"/>
        <v>1331.1</v>
      </c>
      <c r="H202" s="4"/>
      <c r="I202" s="4"/>
    </row>
    <row r="203" spans="1:9" s="5" customFormat="1" ht="25.5">
      <c r="A203" s="43" t="s">
        <v>184</v>
      </c>
      <c r="B203" s="3" t="s">
        <v>183</v>
      </c>
      <c r="C203" s="3" t="s">
        <v>185</v>
      </c>
      <c r="D203" s="29">
        <v>1996.6</v>
      </c>
      <c r="E203" s="29">
        <v>1996.6</v>
      </c>
      <c r="F203" s="29"/>
      <c r="G203" s="29">
        <v>1331.1</v>
      </c>
      <c r="H203" s="4">
        <v>1331.1</v>
      </c>
      <c r="I203" s="4"/>
    </row>
    <row r="204" spans="1:9" s="5" customFormat="1" ht="89.25">
      <c r="A204" s="48" t="s">
        <v>186</v>
      </c>
      <c r="B204" s="27" t="s">
        <v>187</v>
      </c>
      <c r="C204" s="27" t="s">
        <v>18</v>
      </c>
      <c r="D204" s="39">
        <f>D205+D207</f>
        <v>425.2</v>
      </c>
      <c r="E204" s="39">
        <f>E205+E207</f>
        <v>425.2</v>
      </c>
      <c r="F204" s="39">
        <f>F205+F207</f>
        <v>0</v>
      </c>
      <c r="G204" s="39">
        <f>G205+G207</f>
        <v>425.2</v>
      </c>
      <c r="H204" s="28">
        <v>425.2</v>
      </c>
      <c r="I204" s="28"/>
    </row>
    <row r="205" spans="1:9" s="50" customFormat="1" ht="26.25">
      <c r="A205" s="43" t="s">
        <v>515</v>
      </c>
      <c r="B205" s="3" t="s">
        <v>187</v>
      </c>
      <c r="C205" s="3" t="s">
        <v>514</v>
      </c>
      <c r="D205" s="29">
        <f>D206</f>
        <v>215</v>
      </c>
      <c r="E205" s="29">
        <f>E206</f>
        <v>215</v>
      </c>
      <c r="F205" s="29">
        <f>F206</f>
        <v>0</v>
      </c>
      <c r="G205" s="29">
        <f>G206</f>
        <v>215</v>
      </c>
      <c r="H205" s="4"/>
      <c r="I205" s="4"/>
    </row>
    <row r="206" spans="1:9" s="5" customFormat="1" ht="38.25">
      <c r="A206" s="43" t="s">
        <v>158</v>
      </c>
      <c r="B206" s="3" t="s">
        <v>187</v>
      </c>
      <c r="C206" s="3" t="s">
        <v>159</v>
      </c>
      <c r="D206" s="29">
        <v>215</v>
      </c>
      <c r="E206" s="29">
        <v>215</v>
      </c>
      <c r="F206" s="29"/>
      <c r="G206" s="29">
        <v>215</v>
      </c>
      <c r="H206" s="4">
        <v>215</v>
      </c>
      <c r="I206" s="4"/>
    </row>
    <row r="207" spans="1:9" s="5" customFormat="1" ht="25.5">
      <c r="A207" s="43" t="s">
        <v>503</v>
      </c>
      <c r="B207" s="3" t="s">
        <v>187</v>
      </c>
      <c r="C207" s="3" t="s">
        <v>502</v>
      </c>
      <c r="D207" s="29">
        <f>D208</f>
        <v>210.2</v>
      </c>
      <c r="E207" s="29">
        <f>E208</f>
        <v>210.2</v>
      </c>
      <c r="F207" s="29">
        <f>F208</f>
        <v>0</v>
      </c>
      <c r="G207" s="29">
        <f>G208</f>
        <v>210.2</v>
      </c>
      <c r="H207" s="4"/>
      <c r="I207" s="4"/>
    </row>
    <row r="208" spans="1:9" s="5" customFormat="1" ht="25.5">
      <c r="A208" s="43" t="s">
        <v>69</v>
      </c>
      <c r="B208" s="3" t="s">
        <v>187</v>
      </c>
      <c r="C208" s="3" t="s">
        <v>70</v>
      </c>
      <c r="D208" s="29">
        <v>210.2</v>
      </c>
      <c r="E208" s="29">
        <v>210.2</v>
      </c>
      <c r="F208" s="29"/>
      <c r="G208" s="29">
        <v>210.2</v>
      </c>
      <c r="H208" s="4">
        <v>210.2</v>
      </c>
      <c r="I208" s="4"/>
    </row>
    <row r="209" spans="1:9" s="5" customFormat="1" ht="38.25">
      <c r="A209" s="48" t="s">
        <v>188</v>
      </c>
      <c r="B209" s="27" t="s">
        <v>189</v>
      </c>
      <c r="C209" s="27" t="s">
        <v>18</v>
      </c>
      <c r="D209" s="39">
        <f>D210+D213</f>
        <v>5251.099999999999</v>
      </c>
      <c r="E209" s="39">
        <v>5251.1</v>
      </c>
      <c r="F209" s="39"/>
      <c r="G209" s="39">
        <v>5251.1</v>
      </c>
      <c r="H209" s="28">
        <v>5251.1</v>
      </c>
      <c r="I209" s="28"/>
    </row>
    <row r="210" spans="1:9" s="5" customFormat="1" ht="25.5">
      <c r="A210" s="48" t="s">
        <v>190</v>
      </c>
      <c r="B210" s="27" t="s">
        <v>191</v>
      </c>
      <c r="C210" s="27" t="s">
        <v>18</v>
      </c>
      <c r="D210" s="39">
        <f>D211</f>
        <v>4716.4</v>
      </c>
      <c r="E210" s="39">
        <f aca="true" t="shared" si="26" ref="E210:G211">E211</f>
        <v>4716.4</v>
      </c>
      <c r="F210" s="39">
        <f t="shared" si="26"/>
        <v>0</v>
      </c>
      <c r="G210" s="39">
        <f t="shared" si="26"/>
        <v>4716.4</v>
      </c>
      <c r="H210" s="28">
        <v>4716.4</v>
      </c>
      <c r="I210" s="28"/>
    </row>
    <row r="211" spans="1:9" s="50" customFormat="1" ht="26.25">
      <c r="A211" s="43" t="s">
        <v>513</v>
      </c>
      <c r="B211" s="3" t="s">
        <v>191</v>
      </c>
      <c r="C211" s="3" t="s">
        <v>512</v>
      </c>
      <c r="D211" s="29">
        <f>D212</f>
        <v>4716.4</v>
      </c>
      <c r="E211" s="29">
        <f t="shared" si="26"/>
        <v>4716.4</v>
      </c>
      <c r="F211" s="29">
        <f t="shared" si="26"/>
        <v>0</v>
      </c>
      <c r="G211" s="29">
        <f t="shared" si="26"/>
        <v>4716.4</v>
      </c>
      <c r="H211" s="4"/>
      <c r="I211" s="4"/>
    </row>
    <row r="212" spans="1:9" s="5" customFormat="1" ht="25.5">
      <c r="A212" s="43" t="s">
        <v>152</v>
      </c>
      <c r="B212" s="3" t="s">
        <v>191</v>
      </c>
      <c r="C212" s="3" t="s">
        <v>153</v>
      </c>
      <c r="D212" s="29">
        <v>4716.4</v>
      </c>
      <c r="E212" s="29">
        <v>4716.4</v>
      </c>
      <c r="F212" s="29"/>
      <c r="G212" s="29">
        <v>4716.4</v>
      </c>
      <c r="H212" s="4">
        <v>4716.4</v>
      </c>
      <c r="I212" s="4"/>
    </row>
    <row r="213" spans="1:9" s="5" customFormat="1" ht="25.5">
      <c r="A213" s="48" t="s">
        <v>192</v>
      </c>
      <c r="B213" s="27" t="s">
        <v>193</v>
      </c>
      <c r="C213" s="27" t="s">
        <v>18</v>
      </c>
      <c r="D213" s="39">
        <f aca="true" t="shared" si="27" ref="D213:G214">D214</f>
        <v>534.7</v>
      </c>
      <c r="E213" s="39">
        <f t="shared" si="27"/>
        <v>40</v>
      </c>
      <c r="F213" s="39">
        <f t="shared" si="27"/>
        <v>0</v>
      </c>
      <c r="G213" s="39">
        <f t="shared" si="27"/>
        <v>534.7</v>
      </c>
      <c r="H213" s="28">
        <v>534.7</v>
      </c>
      <c r="I213" s="28"/>
    </row>
    <row r="214" spans="1:9" s="5" customFormat="1" ht="14.25">
      <c r="A214" s="43" t="s">
        <v>518</v>
      </c>
      <c r="B214" s="3" t="s">
        <v>193</v>
      </c>
      <c r="C214" s="3" t="s">
        <v>517</v>
      </c>
      <c r="D214" s="29">
        <f t="shared" si="27"/>
        <v>534.7</v>
      </c>
      <c r="E214" s="29">
        <f t="shared" si="27"/>
        <v>40</v>
      </c>
      <c r="F214" s="29">
        <f t="shared" si="27"/>
        <v>0</v>
      </c>
      <c r="G214" s="29">
        <f t="shared" si="27"/>
        <v>534.7</v>
      </c>
      <c r="H214" s="4">
        <v>377.4</v>
      </c>
      <c r="I214" s="4"/>
    </row>
    <row r="215" spans="1:9" s="5" customFormat="1" ht="25.5">
      <c r="A215" s="43" t="s">
        <v>97</v>
      </c>
      <c r="B215" s="3" t="s">
        <v>193</v>
      </c>
      <c r="C215" s="3" t="s">
        <v>340</v>
      </c>
      <c r="D215" s="29">
        <v>534.7</v>
      </c>
      <c r="E215" s="29">
        <v>40</v>
      </c>
      <c r="F215" s="29"/>
      <c r="G215" s="29">
        <v>534.7</v>
      </c>
      <c r="H215" s="4">
        <v>40</v>
      </c>
      <c r="I215" s="4"/>
    </row>
    <row r="216" spans="1:9" s="5" customFormat="1" ht="38.25">
      <c r="A216" s="48" t="s">
        <v>194</v>
      </c>
      <c r="B216" s="27" t="s">
        <v>195</v>
      </c>
      <c r="C216" s="27" t="s">
        <v>18</v>
      </c>
      <c r="D216" s="39">
        <f>D217+D227</f>
        <v>2553</v>
      </c>
      <c r="E216" s="39">
        <f>E217+E227</f>
        <v>3160</v>
      </c>
      <c r="F216" s="39">
        <f>F217+F227</f>
        <v>0</v>
      </c>
      <c r="G216" s="39">
        <f>G217+G227</f>
        <v>3497</v>
      </c>
      <c r="H216" s="28">
        <v>3497</v>
      </c>
      <c r="I216" s="28"/>
    </row>
    <row r="217" spans="1:9" s="5" customFormat="1" ht="25.5">
      <c r="A217" s="48" t="s">
        <v>196</v>
      </c>
      <c r="B217" s="27" t="s">
        <v>197</v>
      </c>
      <c r="C217" s="27" t="s">
        <v>18</v>
      </c>
      <c r="D217" s="39">
        <f>D218+D221+D223+D225</f>
        <v>2543</v>
      </c>
      <c r="E217" s="39">
        <f>E218+E221+E223+E225</f>
        <v>3150</v>
      </c>
      <c r="F217" s="39">
        <f>F218+F221+F223+F225</f>
        <v>0</v>
      </c>
      <c r="G217" s="39">
        <f>G218+G221+G223+G225</f>
        <v>3486</v>
      </c>
      <c r="H217" s="28">
        <v>3486</v>
      </c>
      <c r="I217" s="28"/>
    </row>
    <row r="218" spans="1:9" s="5" customFormat="1" ht="38.25">
      <c r="A218" s="48" t="s">
        <v>198</v>
      </c>
      <c r="B218" s="27" t="s">
        <v>199</v>
      </c>
      <c r="C218" s="27" t="s">
        <v>18</v>
      </c>
      <c r="D218" s="39">
        <f aca="true" t="shared" si="28" ref="D218:G219">D219</f>
        <v>150</v>
      </c>
      <c r="E218" s="39">
        <f t="shared" si="28"/>
        <v>150</v>
      </c>
      <c r="F218" s="39">
        <f t="shared" si="28"/>
        <v>0</v>
      </c>
      <c r="G218" s="39">
        <f t="shared" si="28"/>
        <v>186</v>
      </c>
      <c r="H218" s="28">
        <v>186</v>
      </c>
      <c r="I218" s="28"/>
    </row>
    <row r="219" spans="1:9" s="50" customFormat="1" ht="26.25">
      <c r="A219" s="43" t="s">
        <v>503</v>
      </c>
      <c r="B219" s="3" t="s">
        <v>199</v>
      </c>
      <c r="C219" s="3" t="s">
        <v>502</v>
      </c>
      <c r="D219" s="29">
        <f t="shared" si="28"/>
        <v>150</v>
      </c>
      <c r="E219" s="29">
        <f t="shared" si="28"/>
        <v>150</v>
      </c>
      <c r="F219" s="29">
        <f t="shared" si="28"/>
        <v>0</v>
      </c>
      <c r="G219" s="29">
        <f t="shared" si="28"/>
        <v>186</v>
      </c>
      <c r="H219" s="4"/>
      <c r="I219" s="4"/>
    </row>
    <row r="220" spans="1:9" s="5" customFormat="1" ht="25.5">
      <c r="A220" s="43" t="s">
        <v>69</v>
      </c>
      <c r="B220" s="3" t="s">
        <v>199</v>
      </c>
      <c r="C220" s="3" t="s">
        <v>70</v>
      </c>
      <c r="D220" s="29">
        <v>150</v>
      </c>
      <c r="E220" s="29">
        <v>150</v>
      </c>
      <c r="F220" s="29"/>
      <c r="G220" s="29">
        <v>186</v>
      </c>
      <c r="H220" s="4">
        <v>186</v>
      </c>
      <c r="I220" s="4"/>
    </row>
    <row r="221" spans="1:9" s="5" customFormat="1" ht="25.5">
      <c r="A221" s="48" t="s">
        <v>200</v>
      </c>
      <c r="B221" s="27" t="s">
        <v>201</v>
      </c>
      <c r="C221" s="27" t="s">
        <v>18</v>
      </c>
      <c r="D221" s="39">
        <f>D222</f>
        <v>1100</v>
      </c>
      <c r="E221" s="39">
        <v>1100</v>
      </c>
      <c r="F221" s="39"/>
      <c r="G221" s="39">
        <v>1200</v>
      </c>
      <c r="H221" s="28">
        <v>1200</v>
      </c>
      <c r="I221" s="28"/>
    </row>
    <row r="222" spans="1:9" s="5" customFormat="1" ht="38.25">
      <c r="A222" s="43" t="s">
        <v>202</v>
      </c>
      <c r="B222" s="3" t="s">
        <v>201</v>
      </c>
      <c r="C222" s="3" t="s">
        <v>203</v>
      </c>
      <c r="D222" s="29">
        <v>1100</v>
      </c>
      <c r="E222" s="29">
        <v>1100</v>
      </c>
      <c r="F222" s="29"/>
      <c r="G222" s="29">
        <v>1200</v>
      </c>
      <c r="H222" s="4">
        <v>1200</v>
      </c>
      <c r="I222" s="4"/>
    </row>
    <row r="223" spans="1:9" s="5" customFormat="1" ht="51">
      <c r="A223" s="48" t="s">
        <v>204</v>
      </c>
      <c r="B223" s="27" t="s">
        <v>205</v>
      </c>
      <c r="C223" s="27" t="s">
        <v>18</v>
      </c>
      <c r="D223" s="39">
        <f>D224</f>
        <v>700</v>
      </c>
      <c r="E223" s="39">
        <v>700</v>
      </c>
      <c r="F223" s="39"/>
      <c r="G223" s="39">
        <v>800</v>
      </c>
      <c r="H223" s="28">
        <v>800</v>
      </c>
      <c r="I223" s="28"/>
    </row>
    <row r="224" spans="1:9" s="5" customFormat="1" ht="38.25">
      <c r="A224" s="43" t="s">
        <v>202</v>
      </c>
      <c r="B224" s="3" t="s">
        <v>205</v>
      </c>
      <c r="C224" s="3" t="s">
        <v>203</v>
      </c>
      <c r="D224" s="29">
        <v>700</v>
      </c>
      <c r="E224" s="29">
        <v>700</v>
      </c>
      <c r="F224" s="29"/>
      <c r="G224" s="29">
        <v>800</v>
      </c>
      <c r="H224" s="4">
        <v>800</v>
      </c>
      <c r="I224" s="4"/>
    </row>
    <row r="225" spans="1:9" s="5" customFormat="1" ht="38.25">
      <c r="A225" s="48" t="s">
        <v>206</v>
      </c>
      <c r="B225" s="27" t="s">
        <v>207</v>
      </c>
      <c r="C225" s="27" t="s">
        <v>18</v>
      </c>
      <c r="D225" s="39">
        <f>D226</f>
        <v>593</v>
      </c>
      <c r="E225" s="39">
        <v>1200</v>
      </c>
      <c r="F225" s="39"/>
      <c r="G225" s="39">
        <v>1300</v>
      </c>
      <c r="H225" s="28">
        <v>1300</v>
      </c>
      <c r="I225" s="28"/>
    </row>
    <row r="226" spans="1:9" s="5" customFormat="1" ht="38.25">
      <c r="A226" s="43" t="s">
        <v>202</v>
      </c>
      <c r="B226" s="3" t="s">
        <v>207</v>
      </c>
      <c r="C226" s="3" t="s">
        <v>203</v>
      </c>
      <c r="D226" s="29">
        <v>593</v>
      </c>
      <c r="E226" s="29">
        <v>1200</v>
      </c>
      <c r="F226" s="29"/>
      <c r="G226" s="29">
        <v>1300</v>
      </c>
      <c r="H226" s="4">
        <v>1300</v>
      </c>
      <c r="I226" s="4"/>
    </row>
    <row r="227" spans="1:9" s="5" customFormat="1" ht="25.5">
      <c r="A227" s="48" t="s">
        <v>208</v>
      </c>
      <c r="B227" s="27" t="s">
        <v>209</v>
      </c>
      <c r="C227" s="27" t="s">
        <v>18</v>
      </c>
      <c r="D227" s="39">
        <f aca="true" t="shared" si="29" ref="D227:G229">D228</f>
        <v>10</v>
      </c>
      <c r="E227" s="39">
        <f t="shared" si="29"/>
        <v>10</v>
      </c>
      <c r="F227" s="39">
        <f t="shared" si="29"/>
        <v>0</v>
      </c>
      <c r="G227" s="39">
        <f t="shared" si="29"/>
        <v>11</v>
      </c>
      <c r="H227" s="28">
        <v>11</v>
      </c>
      <c r="I227" s="28"/>
    </row>
    <row r="228" spans="1:9" s="5" customFormat="1" ht="25.5">
      <c r="A228" s="48" t="s">
        <v>210</v>
      </c>
      <c r="B228" s="27" t="s">
        <v>211</v>
      </c>
      <c r="C228" s="27" t="s">
        <v>18</v>
      </c>
      <c r="D228" s="39">
        <f t="shared" si="29"/>
        <v>10</v>
      </c>
      <c r="E228" s="39">
        <f t="shared" si="29"/>
        <v>10</v>
      </c>
      <c r="F228" s="39">
        <f t="shared" si="29"/>
        <v>0</v>
      </c>
      <c r="G228" s="39">
        <f t="shared" si="29"/>
        <v>11</v>
      </c>
      <c r="H228" s="28">
        <v>11</v>
      </c>
      <c r="I228" s="28"/>
    </row>
    <row r="229" spans="1:9" s="50" customFormat="1" ht="26.25">
      <c r="A229" s="43" t="s">
        <v>503</v>
      </c>
      <c r="B229" s="3" t="s">
        <v>211</v>
      </c>
      <c r="C229" s="3" t="s">
        <v>502</v>
      </c>
      <c r="D229" s="29">
        <f t="shared" si="29"/>
        <v>10</v>
      </c>
      <c r="E229" s="29">
        <f t="shared" si="29"/>
        <v>10</v>
      </c>
      <c r="F229" s="29">
        <f t="shared" si="29"/>
        <v>0</v>
      </c>
      <c r="G229" s="29">
        <f t="shared" si="29"/>
        <v>11</v>
      </c>
      <c r="H229" s="4"/>
      <c r="I229" s="4"/>
    </row>
    <row r="230" spans="1:9" s="5" customFormat="1" ht="25.5">
      <c r="A230" s="43" t="s">
        <v>69</v>
      </c>
      <c r="B230" s="3" t="s">
        <v>211</v>
      </c>
      <c r="C230" s="3" t="s">
        <v>70</v>
      </c>
      <c r="D230" s="29">
        <v>10</v>
      </c>
      <c r="E230" s="29">
        <v>10</v>
      </c>
      <c r="F230" s="29"/>
      <c r="G230" s="29">
        <v>11</v>
      </c>
      <c r="H230" s="4">
        <v>11</v>
      </c>
      <c r="I230" s="4"/>
    </row>
    <row r="231" spans="1:9" s="5" customFormat="1" ht="38.25">
      <c r="A231" s="48" t="s">
        <v>212</v>
      </c>
      <c r="B231" s="27" t="s">
        <v>213</v>
      </c>
      <c r="C231" s="27" t="s">
        <v>18</v>
      </c>
      <c r="D231" s="39">
        <f>D232+D244+D254</f>
        <v>2468.8</v>
      </c>
      <c r="E231" s="39">
        <f>E232+E244+E254</f>
        <v>2468.8</v>
      </c>
      <c r="F231" s="39">
        <f>F232+F244+F254</f>
        <v>0</v>
      </c>
      <c r="G231" s="39">
        <f>G232+G244+G254</f>
        <v>2762.8</v>
      </c>
      <c r="H231" s="28">
        <v>2762.8</v>
      </c>
      <c r="I231" s="28"/>
    </row>
    <row r="232" spans="1:9" s="5" customFormat="1" ht="38.25">
      <c r="A232" s="48" t="s">
        <v>214</v>
      </c>
      <c r="B232" s="27" t="s">
        <v>215</v>
      </c>
      <c r="C232" s="27" t="s">
        <v>18</v>
      </c>
      <c r="D232" s="39">
        <f>D233+D238+D241</f>
        <v>1647</v>
      </c>
      <c r="E232" s="39">
        <f>E233+E238+E241</f>
        <v>1647</v>
      </c>
      <c r="F232" s="39">
        <f>F233+F238+F241</f>
        <v>0</v>
      </c>
      <c r="G232" s="39">
        <f>G233+G238+G241</f>
        <v>1908</v>
      </c>
      <c r="H232" s="28">
        <v>1908</v>
      </c>
      <c r="I232" s="28"/>
    </row>
    <row r="233" spans="1:9" s="5" customFormat="1" ht="38.25">
      <c r="A233" s="48" t="s">
        <v>216</v>
      </c>
      <c r="B233" s="27" t="s">
        <v>217</v>
      </c>
      <c r="C233" s="27" t="s">
        <v>18</v>
      </c>
      <c r="D233" s="39">
        <f>D234+D236</f>
        <v>1036</v>
      </c>
      <c r="E233" s="39">
        <f>E234+E236</f>
        <v>1036</v>
      </c>
      <c r="F233" s="39">
        <f>F234+F236</f>
        <v>0</v>
      </c>
      <c r="G233" s="39">
        <f>G234+G236</f>
        <v>1036</v>
      </c>
      <c r="H233" s="28">
        <v>1036</v>
      </c>
      <c r="I233" s="28"/>
    </row>
    <row r="234" spans="1:9" s="50" customFormat="1" ht="26.25">
      <c r="A234" s="43" t="s">
        <v>515</v>
      </c>
      <c r="B234" s="3" t="s">
        <v>217</v>
      </c>
      <c r="C234" s="3" t="s">
        <v>514</v>
      </c>
      <c r="D234" s="29">
        <f>D235</f>
        <v>976</v>
      </c>
      <c r="E234" s="29">
        <f>E235</f>
        <v>976</v>
      </c>
      <c r="F234" s="29">
        <f>F235</f>
        <v>0</v>
      </c>
      <c r="G234" s="29">
        <f>G235</f>
        <v>976</v>
      </c>
      <c r="H234" s="4"/>
      <c r="I234" s="4"/>
    </row>
    <row r="235" spans="1:9" s="5" customFormat="1" ht="38.25">
      <c r="A235" s="43" t="s">
        <v>158</v>
      </c>
      <c r="B235" s="3" t="s">
        <v>217</v>
      </c>
      <c r="C235" s="3" t="s">
        <v>159</v>
      </c>
      <c r="D235" s="29">
        <v>976</v>
      </c>
      <c r="E235" s="29">
        <v>976</v>
      </c>
      <c r="F235" s="29"/>
      <c r="G235" s="29">
        <v>976</v>
      </c>
      <c r="H235" s="4">
        <v>976</v>
      </c>
      <c r="I235" s="4"/>
    </row>
    <row r="236" spans="1:9" s="5" customFormat="1" ht="25.5">
      <c r="A236" s="43" t="s">
        <v>503</v>
      </c>
      <c r="B236" s="3" t="s">
        <v>217</v>
      </c>
      <c r="C236" s="3" t="s">
        <v>502</v>
      </c>
      <c r="D236" s="29">
        <f>D237</f>
        <v>60</v>
      </c>
      <c r="E236" s="29">
        <f>E237</f>
        <v>60</v>
      </c>
      <c r="F236" s="29">
        <f>F237</f>
        <v>0</v>
      </c>
      <c r="G236" s="29">
        <f>G237</f>
        <v>60</v>
      </c>
      <c r="H236" s="4"/>
      <c r="I236" s="4"/>
    </row>
    <row r="237" spans="1:9" s="5" customFormat="1" ht="25.5">
      <c r="A237" s="43" t="s">
        <v>69</v>
      </c>
      <c r="B237" s="3" t="s">
        <v>217</v>
      </c>
      <c r="C237" s="3" t="s">
        <v>70</v>
      </c>
      <c r="D237" s="29">
        <v>60</v>
      </c>
      <c r="E237" s="29">
        <v>60</v>
      </c>
      <c r="F237" s="29"/>
      <c r="G237" s="29">
        <v>60</v>
      </c>
      <c r="H237" s="4">
        <v>60</v>
      </c>
      <c r="I237" s="4"/>
    </row>
    <row r="238" spans="1:9" s="5" customFormat="1" ht="25.5">
      <c r="A238" s="48" t="s">
        <v>218</v>
      </c>
      <c r="B238" s="27" t="s">
        <v>219</v>
      </c>
      <c r="C238" s="27" t="s">
        <v>18</v>
      </c>
      <c r="D238" s="39">
        <f aca="true" t="shared" si="30" ref="D238:I238">D239</f>
        <v>45</v>
      </c>
      <c r="E238" s="39">
        <f t="shared" si="30"/>
        <v>45</v>
      </c>
      <c r="F238" s="39">
        <f t="shared" si="30"/>
        <v>0</v>
      </c>
      <c r="G238" s="39">
        <f t="shared" si="30"/>
        <v>232</v>
      </c>
      <c r="H238" s="39">
        <f t="shared" si="30"/>
        <v>0</v>
      </c>
      <c r="I238" s="39">
        <f t="shared" si="30"/>
        <v>0</v>
      </c>
    </row>
    <row r="239" spans="1:9" s="50" customFormat="1" ht="26.25">
      <c r="A239" s="43" t="s">
        <v>503</v>
      </c>
      <c r="B239" s="3" t="s">
        <v>219</v>
      </c>
      <c r="C239" s="3" t="s">
        <v>502</v>
      </c>
      <c r="D239" s="29">
        <f>D240</f>
        <v>45</v>
      </c>
      <c r="E239" s="29">
        <f>E240</f>
        <v>45</v>
      </c>
      <c r="F239" s="29">
        <f>F240</f>
        <v>0</v>
      </c>
      <c r="G239" s="29">
        <f>G240</f>
        <v>232</v>
      </c>
      <c r="H239" s="4"/>
      <c r="I239" s="4"/>
    </row>
    <row r="240" spans="1:9" s="5" customFormat="1" ht="25.5">
      <c r="A240" s="43" t="s">
        <v>69</v>
      </c>
      <c r="B240" s="3" t="s">
        <v>219</v>
      </c>
      <c r="C240" s="3" t="s">
        <v>70</v>
      </c>
      <c r="D240" s="29">
        <v>45</v>
      </c>
      <c r="E240" s="29">
        <v>45</v>
      </c>
      <c r="F240" s="29"/>
      <c r="G240" s="29">
        <v>232</v>
      </c>
      <c r="H240" s="4">
        <v>232</v>
      </c>
      <c r="I240" s="4"/>
    </row>
    <row r="241" spans="1:9" s="5" customFormat="1" ht="38.25">
      <c r="A241" s="48" t="s">
        <v>220</v>
      </c>
      <c r="B241" s="27" t="s">
        <v>221</v>
      </c>
      <c r="C241" s="27" t="s">
        <v>18</v>
      </c>
      <c r="D241" s="39">
        <f aca="true" t="shared" si="31" ref="D241:G242">D242</f>
        <v>566</v>
      </c>
      <c r="E241" s="39">
        <f t="shared" si="31"/>
        <v>566</v>
      </c>
      <c r="F241" s="39">
        <f t="shared" si="31"/>
        <v>0</v>
      </c>
      <c r="G241" s="39">
        <f t="shared" si="31"/>
        <v>640</v>
      </c>
      <c r="H241" s="28">
        <v>640</v>
      </c>
      <c r="I241" s="28"/>
    </row>
    <row r="242" spans="1:9" s="50" customFormat="1" ht="26.25">
      <c r="A242" s="43" t="s">
        <v>503</v>
      </c>
      <c r="B242" s="3" t="s">
        <v>221</v>
      </c>
      <c r="C242" s="3" t="s">
        <v>502</v>
      </c>
      <c r="D242" s="29">
        <f t="shared" si="31"/>
        <v>566</v>
      </c>
      <c r="E242" s="29">
        <f t="shared" si="31"/>
        <v>566</v>
      </c>
      <c r="F242" s="29">
        <f t="shared" si="31"/>
        <v>0</v>
      </c>
      <c r="G242" s="29">
        <f t="shared" si="31"/>
        <v>640</v>
      </c>
      <c r="H242" s="4"/>
      <c r="I242" s="4"/>
    </row>
    <row r="243" spans="1:9" s="5" customFormat="1" ht="25.5">
      <c r="A243" s="43" t="s">
        <v>69</v>
      </c>
      <c r="B243" s="3" t="s">
        <v>221</v>
      </c>
      <c r="C243" s="3" t="s">
        <v>70</v>
      </c>
      <c r="D243" s="29">
        <v>566</v>
      </c>
      <c r="E243" s="29">
        <v>566</v>
      </c>
      <c r="F243" s="29"/>
      <c r="G243" s="29">
        <v>640</v>
      </c>
      <c r="H243" s="4">
        <v>640</v>
      </c>
      <c r="I243" s="4"/>
    </row>
    <row r="244" spans="1:9" s="5" customFormat="1" ht="38.25">
      <c r="A244" s="48" t="s">
        <v>222</v>
      </c>
      <c r="B244" s="27" t="s">
        <v>223</v>
      </c>
      <c r="C244" s="27" t="s">
        <v>18</v>
      </c>
      <c r="D244" s="39">
        <f>D245+D251</f>
        <v>806.8</v>
      </c>
      <c r="E244" s="39">
        <f>E245+E251</f>
        <v>806.8</v>
      </c>
      <c r="F244" s="39">
        <f>F245+F251</f>
        <v>0</v>
      </c>
      <c r="G244" s="39">
        <f>G245+G251</f>
        <v>839.8</v>
      </c>
      <c r="H244" s="28">
        <v>839.8</v>
      </c>
      <c r="I244" s="28"/>
    </row>
    <row r="245" spans="1:9" s="5" customFormat="1" ht="25.5">
      <c r="A245" s="48" t="s">
        <v>226</v>
      </c>
      <c r="B245" s="27" t="s">
        <v>227</v>
      </c>
      <c r="C245" s="27" t="s">
        <v>18</v>
      </c>
      <c r="D245" s="39">
        <f>D246+D248</f>
        <v>776.8</v>
      </c>
      <c r="E245" s="39">
        <f>E246+E248</f>
        <v>776.8</v>
      </c>
      <c r="F245" s="39">
        <f>F246+F248</f>
        <v>0</v>
      </c>
      <c r="G245" s="39">
        <f>G246+G248</f>
        <v>776.8</v>
      </c>
      <c r="H245" s="28">
        <v>776.8</v>
      </c>
      <c r="I245" s="28"/>
    </row>
    <row r="246" spans="1:9" s="50" customFormat="1" ht="26.25">
      <c r="A246" s="43" t="s">
        <v>515</v>
      </c>
      <c r="B246" s="3" t="s">
        <v>227</v>
      </c>
      <c r="C246" s="3" t="s">
        <v>514</v>
      </c>
      <c r="D246" s="29">
        <f>D247</f>
        <v>742.8</v>
      </c>
      <c r="E246" s="29">
        <f>E247</f>
        <v>742.8</v>
      </c>
      <c r="F246" s="29">
        <f>F247</f>
        <v>0</v>
      </c>
      <c r="G246" s="29">
        <f>G247</f>
        <v>742.8</v>
      </c>
      <c r="H246" s="4"/>
      <c r="I246" s="4"/>
    </row>
    <row r="247" spans="1:9" s="5" customFormat="1" ht="38.25">
      <c r="A247" s="43" t="s">
        <v>158</v>
      </c>
      <c r="B247" s="3" t="s">
        <v>227</v>
      </c>
      <c r="C247" s="3" t="s">
        <v>159</v>
      </c>
      <c r="D247" s="29">
        <v>742.8</v>
      </c>
      <c r="E247" s="29">
        <v>742.8</v>
      </c>
      <c r="F247" s="29"/>
      <c r="G247" s="29">
        <v>742.8</v>
      </c>
      <c r="H247" s="4">
        <v>742.8</v>
      </c>
      <c r="I247" s="4"/>
    </row>
    <row r="248" spans="1:9" s="5" customFormat="1" ht="25.5">
      <c r="A248" s="43" t="s">
        <v>503</v>
      </c>
      <c r="B248" s="3" t="s">
        <v>227</v>
      </c>
      <c r="C248" s="3" t="s">
        <v>502</v>
      </c>
      <c r="D248" s="29">
        <f>D249+D250</f>
        <v>34</v>
      </c>
      <c r="E248" s="29">
        <f>E249+E250</f>
        <v>34</v>
      </c>
      <c r="F248" s="29">
        <f>F249+F250</f>
        <v>0</v>
      </c>
      <c r="G248" s="29">
        <f>G249+G250</f>
        <v>34</v>
      </c>
      <c r="H248" s="4"/>
      <c r="I248" s="4"/>
    </row>
    <row r="249" spans="1:9" s="5" customFormat="1" ht="25.5">
      <c r="A249" s="43" t="s">
        <v>97</v>
      </c>
      <c r="B249" s="3" t="s">
        <v>227</v>
      </c>
      <c r="C249" s="3" t="s">
        <v>98</v>
      </c>
      <c r="D249" s="29">
        <v>3</v>
      </c>
      <c r="E249" s="29">
        <v>3</v>
      </c>
      <c r="F249" s="29"/>
      <c r="G249" s="29">
        <v>3</v>
      </c>
      <c r="H249" s="4">
        <v>3</v>
      </c>
      <c r="I249" s="4"/>
    </row>
    <row r="250" spans="1:9" s="5" customFormat="1" ht="25.5">
      <c r="A250" s="43" t="s">
        <v>69</v>
      </c>
      <c r="B250" s="3" t="s">
        <v>227</v>
      </c>
      <c r="C250" s="3" t="s">
        <v>70</v>
      </c>
      <c r="D250" s="29">
        <v>31</v>
      </c>
      <c r="E250" s="29">
        <v>31</v>
      </c>
      <c r="F250" s="29"/>
      <c r="G250" s="29">
        <v>31</v>
      </c>
      <c r="H250" s="4">
        <v>31</v>
      </c>
      <c r="I250" s="4"/>
    </row>
    <row r="251" spans="1:9" s="5" customFormat="1" ht="25.5">
      <c r="A251" s="48" t="s">
        <v>224</v>
      </c>
      <c r="B251" s="27" t="s">
        <v>225</v>
      </c>
      <c r="C251" s="27" t="s">
        <v>18</v>
      </c>
      <c r="D251" s="39">
        <f aca="true" t="shared" si="32" ref="D251:G252">D252</f>
        <v>30</v>
      </c>
      <c r="E251" s="39">
        <f t="shared" si="32"/>
        <v>30</v>
      </c>
      <c r="F251" s="39">
        <f t="shared" si="32"/>
        <v>0</v>
      </c>
      <c r="G251" s="39">
        <f t="shared" si="32"/>
        <v>63</v>
      </c>
      <c r="H251" s="28">
        <v>63</v>
      </c>
      <c r="I251" s="28"/>
    </row>
    <row r="252" spans="1:9" s="50" customFormat="1" ht="26.25">
      <c r="A252" s="43" t="s">
        <v>503</v>
      </c>
      <c r="B252" s="3" t="s">
        <v>225</v>
      </c>
      <c r="C252" s="3" t="s">
        <v>502</v>
      </c>
      <c r="D252" s="29">
        <f t="shared" si="32"/>
        <v>30</v>
      </c>
      <c r="E252" s="29">
        <f t="shared" si="32"/>
        <v>30</v>
      </c>
      <c r="F252" s="29">
        <f t="shared" si="32"/>
        <v>0</v>
      </c>
      <c r="G252" s="29">
        <f t="shared" si="32"/>
        <v>63</v>
      </c>
      <c r="H252" s="4"/>
      <c r="I252" s="4"/>
    </row>
    <row r="253" spans="1:9" s="5" customFormat="1" ht="25.5">
      <c r="A253" s="43" t="s">
        <v>69</v>
      </c>
      <c r="B253" s="3" t="s">
        <v>225</v>
      </c>
      <c r="C253" s="3" t="s">
        <v>70</v>
      </c>
      <c r="D253" s="29">
        <v>30</v>
      </c>
      <c r="E253" s="29">
        <v>30</v>
      </c>
      <c r="F253" s="29"/>
      <c r="G253" s="29">
        <v>63</v>
      </c>
      <c r="H253" s="4">
        <v>63</v>
      </c>
      <c r="I253" s="4"/>
    </row>
    <row r="254" spans="1:9" s="5" customFormat="1" ht="38.25">
      <c r="A254" s="48" t="s">
        <v>228</v>
      </c>
      <c r="B254" s="27" t="s">
        <v>229</v>
      </c>
      <c r="C254" s="27" t="s">
        <v>18</v>
      </c>
      <c r="D254" s="39">
        <f aca="true" t="shared" si="33" ref="D254:G256">D255</f>
        <v>15</v>
      </c>
      <c r="E254" s="39">
        <f t="shared" si="33"/>
        <v>15</v>
      </c>
      <c r="F254" s="39">
        <f t="shared" si="33"/>
        <v>0</v>
      </c>
      <c r="G254" s="39">
        <f t="shared" si="33"/>
        <v>15</v>
      </c>
      <c r="H254" s="28">
        <v>15</v>
      </c>
      <c r="I254" s="28"/>
    </row>
    <row r="255" spans="1:9" s="5" customFormat="1" ht="38.25">
      <c r="A255" s="48" t="s">
        <v>230</v>
      </c>
      <c r="B255" s="27" t="s">
        <v>231</v>
      </c>
      <c r="C255" s="27" t="s">
        <v>18</v>
      </c>
      <c r="D255" s="39">
        <f t="shared" si="33"/>
        <v>15</v>
      </c>
      <c r="E255" s="39">
        <f t="shared" si="33"/>
        <v>15</v>
      </c>
      <c r="F255" s="39">
        <f t="shared" si="33"/>
        <v>0</v>
      </c>
      <c r="G255" s="39">
        <f t="shared" si="33"/>
        <v>15</v>
      </c>
      <c r="H255" s="28">
        <v>15</v>
      </c>
      <c r="I255" s="28"/>
    </row>
    <row r="256" spans="1:9" s="50" customFormat="1" ht="26.25">
      <c r="A256" s="43" t="s">
        <v>503</v>
      </c>
      <c r="B256" s="3" t="s">
        <v>231</v>
      </c>
      <c r="C256" s="3" t="s">
        <v>502</v>
      </c>
      <c r="D256" s="29">
        <f t="shared" si="33"/>
        <v>15</v>
      </c>
      <c r="E256" s="29">
        <f t="shared" si="33"/>
        <v>15</v>
      </c>
      <c r="F256" s="29">
        <f t="shared" si="33"/>
        <v>0</v>
      </c>
      <c r="G256" s="29">
        <f t="shared" si="33"/>
        <v>15</v>
      </c>
      <c r="H256" s="4"/>
      <c r="I256" s="4"/>
    </row>
    <row r="257" spans="1:9" s="5" customFormat="1" ht="25.5">
      <c r="A257" s="43" t="s">
        <v>69</v>
      </c>
      <c r="B257" s="3" t="s">
        <v>231</v>
      </c>
      <c r="C257" s="3" t="s">
        <v>70</v>
      </c>
      <c r="D257" s="29">
        <v>15</v>
      </c>
      <c r="E257" s="29">
        <v>15</v>
      </c>
      <c r="F257" s="29"/>
      <c r="G257" s="29">
        <v>15</v>
      </c>
      <c r="H257" s="4">
        <v>15</v>
      </c>
      <c r="I257" s="4"/>
    </row>
    <row r="258" spans="1:9" s="5" customFormat="1" ht="25.5">
      <c r="A258" s="48" t="s">
        <v>232</v>
      </c>
      <c r="B258" s="27" t="s">
        <v>233</v>
      </c>
      <c r="C258" s="27" t="s">
        <v>18</v>
      </c>
      <c r="D258" s="39">
        <f>D259+D263+D270+D274</f>
        <v>14405.1</v>
      </c>
      <c r="E258" s="39">
        <f>E259+E263+E270+E274</f>
        <v>14405.1</v>
      </c>
      <c r="F258" s="39">
        <f>F259+F263+F270+F274</f>
        <v>0</v>
      </c>
      <c r="G258" s="39">
        <f>G259+G263+G270+G274</f>
        <v>16405.1</v>
      </c>
      <c r="H258" s="28">
        <v>11445.1</v>
      </c>
      <c r="I258" s="28"/>
    </row>
    <row r="259" spans="1:9" s="5" customFormat="1" ht="25.5">
      <c r="A259" s="48" t="s">
        <v>234</v>
      </c>
      <c r="B259" s="27" t="s">
        <v>235</v>
      </c>
      <c r="C259" s="27" t="s">
        <v>18</v>
      </c>
      <c r="D259" s="39">
        <f aca="true" t="shared" si="34" ref="D259:G261">D260</f>
        <v>200</v>
      </c>
      <c r="E259" s="39">
        <f t="shared" si="34"/>
        <v>200</v>
      </c>
      <c r="F259" s="39">
        <f t="shared" si="34"/>
        <v>0</v>
      </c>
      <c r="G259" s="39">
        <f t="shared" si="34"/>
        <v>450</v>
      </c>
      <c r="H259" s="28">
        <v>450</v>
      </c>
      <c r="I259" s="28"/>
    </row>
    <row r="260" spans="1:9" s="5" customFormat="1" ht="25.5">
      <c r="A260" s="48" t="s">
        <v>236</v>
      </c>
      <c r="B260" s="27" t="s">
        <v>237</v>
      </c>
      <c r="C260" s="27" t="s">
        <v>18</v>
      </c>
      <c r="D260" s="39">
        <f t="shared" si="34"/>
        <v>200</v>
      </c>
      <c r="E260" s="39">
        <f t="shared" si="34"/>
        <v>200</v>
      </c>
      <c r="F260" s="39">
        <f t="shared" si="34"/>
        <v>0</v>
      </c>
      <c r="G260" s="39">
        <f t="shared" si="34"/>
        <v>450</v>
      </c>
      <c r="H260" s="28">
        <v>450</v>
      </c>
      <c r="I260" s="28"/>
    </row>
    <row r="261" spans="1:9" s="50" customFormat="1" ht="26.25">
      <c r="A261" s="43" t="s">
        <v>503</v>
      </c>
      <c r="B261" s="3" t="s">
        <v>237</v>
      </c>
      <c r="C261" s="3" t="s">
        <v>502</v>
      </c>
      <c r="D261" s="29">
        <f t="shared" si="34"/>
        <v>200</v>
      </c>
      <c r="E261" s="29">
        <f t="shared" si="34"/>
        <v>200</v>
      </c>
      <c r="F261" s="29">
        <f t="shared" si="34"/>
        <v>0</v>
      </c>
      <c r="G261" s="29">
        <f t="shared" si="34"/>
        <v>450</v>
      </c>
      <c r="H261" s="4"/>
      <c r="I261" s="4"/>
    </row>
    <row r="262" spans="1:9" s="5" customFormat="1" ht="25.5">
      <c r="A262" s="43" t="s">
        <v>69</v>
      </c>
      <c r="B262" s="3" t="s">
        <v>237</v>
      </c>
      <c r="C262" s="3" t="s">
        <v>70</v>
      </c>
      <c r="D262" s="29">
        <v>200</v>
      </c>
      <c r="E262" s="29">
        <v>200</v>
      </c>
      <c r="F262" s="29"/>
      <c r="G262" s="29">
        <v>450</v>
      </c>
      <c r="H262" s="4">
        <v>450</v>
      </c>
      <c r="I262" s="4"/>
    </row>
    <row r="263" spans="1:9" s="5" customFormat="1" ht="25.5">
      <c r="A263" s="48" t="s">
        <v>238</v>
      </c>
      <c r="B263" s="27" t="s">
        <v>239</v>
      </c>
      <c r="C263" s="27" t="s">
        <v>18</v>
      </c>
      <c r="D263" s="39">
        <v>866.1</v>
      </c>
      <c r="E263" s="39">
        <v>866.1</v>
      </c>
      <c r="F263" s="39"/>
      <c r="G263" s="39">
        <v>1230.1</v>
      </c>
      <c r="H263" s="28">
        <v>1230.1</v>
      </c>
      <c r="I263" s="28"/>
    </row>
    <row r="264" spans="1:9" s="5" customFormat="1" ht="38.25">
      <c r="A264" s="48" t="s">
        <v>242</v>
      </c>
      <c r="B264" s="27" t="s">
        <v>243</v>
      </c>
      <c r="C264" s="27" t="s">
        <v>18</v>
      </c>
      <c r="D264" s="39">
        <f>D265</f>
        <v>98.1</v>
      </c>
      <c r="E264" s="39">
        <v>98.1</v>
      </c>
      <c r="F264" s="39"/>
      <c r="G264" s="39">
        <v>98.1</v>
      </c>
      <c r="H264" s="28">
        <v>98.1</v>
      </c>
      <c r="I264" s="28"/>
    </row>
    <row r="265" spans="1:9" s="50" customFormat="1" ht="26.25">
      <c r="A265" s="43" t="s">
        <v>503</v>
      </c>
      <c r="B265" s="3" t="s">
        <v>243</v>
      </c>
      <c r="C265" s="3" t="s">
        <v>502</v>
      </c>
      <c r="D265" s="29">
        <f>D266</f>
        <v>98.1</v>
      </c>
      <c r="E265" s="29"/>
      <c r="F265" s="29"/>
      <c r="G265" s="29"/>
      <c r="H265" s="4"/>
      <c r="I265" s="4"/>
    </row>
    <row r="266" spans="1:9" s="5" customFormat="1" ht="25.5">
      <c r="A266" s="43" t="s">
        <v>69</v>
      </c>
      <c r="B266" s="3" t="s">
        <v>243</v>
      </c>
      <c r="C266" s="3" t="s">
        <v>70</v>
      </c>
      <c r="D266" s="29">
        <v>98.1</v>
      </c>
      <c r="E266" s="29">
        <v>98.1</v>
      </c>
      <c r="F266" s="29"/>
      <c r="G266" s="29">
        <v>98.1</v>
      </c>
      <c r="H266" s="4">
        <v>98.1</v>
      </c>
      <c r="I266" s="4"/>
    </row>
    <row r="267" spans="1:9" s="5" customFormat="1" ht="14.25">
      <c r="A267" s="48" t="s">
        <v>240</v>
      </c>
      <c r="B267" s="27" t="s">
        <v>241</v>
      </c>
      <c r="C267" s="27" t="s">
        <v>18</v>
      </c>
      <c r="D267" s="39">
        <f aca="true" t="shared" si="35" ref="D267:G268">D268</f>
        <v>768</v>
      </c>
      <c r="E267" s="39">
        <f t="shared" si="35"/>
        <v>768</v>
      </c>
      <c r="F267" s="39">
        <f t="shared" si="35"/>
        <v>0</v>
      </c>
      <c r="G267" s="39">
        <f t="shared" si="35"/>
        <v>1132</v>
      </c>
      <c r="H267" s="28">
        <v>1132</v>
      </c>
      <c r="I267" s="28"/>
    </row>
    <row r="268" spans="1:9" s="50" customFormat="1" ht="26.25">
      <c r="A268" s="43" t="s">
        <v>503</v>
      </c>
      <c r="B268" s="3" t="s">
        <v>241</v>
      </c>
      <c r="C268" s="3" t="s">
        <v>502</v>
      </c>
      <c r="D268" s="29">
        <f t="shared" si="35"/>
        <v>768</v>
      </c>
      <c r="E268" s="29">
        <f t="shared" si="35"/>
        <v>768</v>
      </c>
      <c r="F268" s="29">
        <f t="shared" si="35"/>
        <v>0</v>
      </c>
      <c r="G268" s="29">
        <f t="shared" si="35"/>
        <v>1132</v>
      </c>
      <c r="H268" s="4"/>
      <c r="I268" s="4"/>
    </row>
    <row r="269" spans="1:9" s="5" customFormat="1" ht="25.5">
      <c r="A269" s="43" t="s">
        <v>69</v>
      </c>
      <c r="B269" s="3" t="s">
        <v>241</v>
      </c>
      <c r="C269" s="3" t="s">
        <v>70</v>
      </c>
      <c r="D269" s="29">
        <v>768</v>
      </c>
      <c r="E269" s="29">
        <v>768</v>
      </c>
      <c r="F269" s="29"/>
      <c r="G269" s="29">
        <v>1132</v>
      </c>
      <c r="H269" s="4">
        <v>1132</v>
      </c>
      <c r="I269" s="4"/>
    </row>
    <row r="270" spans="1:9" s="5" customFormat="1" ht="25.5">
      <c r="A270" s="48" t="s">
        <v>244</v>
      </c>
      <c r="B270" s="27" t="s">
        <v>245</v>
      </c>
      <c r="C270" s="27" t="s">
        <v>18</v>
      </c>
      <c r="D270" s="39">
        <f aca="true" t="shared" si="36" ref="D270:G272">D271</f>
        <v>1175</v>
      </c>
      <c r="E270" s="39">
        <f t="shared" si="36"/>
        <v>1175</v>
      </c>
      <c r="F270" s="39">
        <f t="shared" si="36"/>
        <v>0</v>
      </c>
      <c r="G270" s="39">
        <f t="shared" si="36"/>
        <v>2075</v>
      </c>
      <c r="H270" s="28">
        <v>2075</v>
      </c>
      <c r="I270" s="28"/>
    </row>
    <row r="271" spans="1:9" s="5" customFormat="1" ht="25.5">
      <c r="A271" s="48" t="s">
        <v>246</v>
      </c>
      <c r="B271" s="27" t="s">
        <v>247</v>
      </c>
      <c r="C271" s="27" t="s">
        <v>18</v>
      </c>
      <c r="D271" s="39">
        <f t="shared" si="36"/>
        <v>1175</v>
      </c>
      <c r="E271" s="39">
        <f t="shared" si="36"/>
        <v>1175</v>
      </c>
      <c r="F271" s="39">
        <f t="shared" si="36"/>
        <v>0</v>
      </c>
      <c r="G271" s="39">
        <f t="shared" si="36"/>
        <v>2075</v>
      </c>
      <c r="H271" s="28">
        <v>2075</v>
      </c>
      <c r="I271" s="28"/>
    </row>
    <row r="272" spans="1:9" s="50" customFormat="1" ht="26.25">
      <c r="A272" s="43" t="s">
        <v>503</v>
      </c>
      <c r="B272" s="3" t="s">
        <v>247</v>
      </c>
      <c r="C272" s="3" t="s">
        <v>502</v>
      </c>
      <c r="D272" s="29">
        <f t="shared" si="36"/>
        <v>1175</v>
      </c>
      <c r="E272" s="29">
        <f t="shared" si="36"/>
        <v>1175</v>
      </c>
      <c r="F272" s="29">
        <f t="shared" si="36"/>
        <v>0</v>
      </c>
      <c r="G272" s="29">
        <f t="shared" si="36"/>
        <v>2075</v>
      </c>
      <c r="H272" s="4"/>
      <c r="I272" s="4"/>
    </row>
    <row r="273" spans="1:9" s="5" customFormat="1" ht="25.5">
      <c r="A273" s="43" t="s">
        <v>69</v>
      </c>
      <c r="B273" s="3" t="s">
        <v>247</v>
      </c>
      <c r="C273" s="3" t="s">
        <v>70</v>
      </c>
      <c r="D273" s="29">
        <v>1175</v>
      </c>
      <c r="E273" s="29">
        <v>1175</v>
      </c>
      <c r="F273" s="29"/>
      <c r="G273" s="29">
        <v>2075</v>
      </c>
      <c r="H273" s="4">
        <v>2075</v>
      </c>
      <c r="I273" s="4"/>
    </row>
    <row r="274" spans="1:9" s="5" customFormat="1" ht="38.25">
      <c r="A274" s="48" t="s">
        <v>248</v>
      </c>
      <c r="B274" s="27" t="s">
        <v>249</v>
      </c>
      <c r="C274" s="27" t="s">
        <v>18</v>
      </c>
      <c r="D274" s="39">
        <f>D275</f>
        <v>12164</v>
      </c>
      <c r="E274" s="39">
        <f>E275</f>
        <v>12164</v>
      </c>
      <c r="F274" s="39">
        <f>F275</f>
        <v>0</v>
      </c>
      <c r="G274" s="39">
        <f>G275</f>
        <v>12650</v>
      </c>
      <c r="H274" s="28">
        <v>7690</v>
      </c>
      <c r="I274" s="28"/>
    </row>
    <row r="275" spans="1:9" s="5" customFormat="1" ht="76.5">
      <c r="A275" s="48" t="s">
        <v>250</v>
      </c>
      <c r="B275" s="27" t="s">
        <v>251</v>
      </c>
      <c r="C275" s="27" t="s">
        <v>18</v>
      </c>
      <c r="D275" s="39">
        <f>D276+D278</f>
        <v>12164</v>
      </c>
      <c r="E275" s="39">
        <f>E276+E278</f>
        <v>12164</v>
      </c>
      <c r="F275" s="39">
        <f>F276+F278</f>
        <v>0</v>
      </c>
      <c r="G275" s="39">
        <f>G276+G278</f>
        <v>12650</v>
      </c>
      <c r="H275" s="28">
        <v>7690</v>
      </c>
      <c r="I275" s="28"/>
    </row>
    <row r="276" spans="1:9" s="50" customFormat="1" ht="26.25">
      <c r="A276" s="43" t="s">
        <v>503</v>
      </c>
      <c r="B276" s="3" t="s">
        <v>251</v>
      </c>
      <c r="C276" s="3" t="s">
        <v>502</v>
      </c>
      <c r="D276" s="29">
        <f>D277</f>
        <v>7204</v>
      </c>
      <c r="E276" s="29">
        <f>E277</f>
        <v>7204</v>
      </c>
      <c r="F276" s="29">
        <f>F277</f>
        <v>0</v>
      </c>
      <c r="G276" s="29">
        <f>G277</f>
        <v>7690</v>
      </c>
      <c r="H276" s="4"/>
      <c r="I276" s="4"/>
    </row>
    <row r="277" spans="1:9" s="5" customFormat="1" ht="25.5">
      <c r="A277" s="43" t="s">
        <v>69</v>
      </c>
      <c r="B277" s="3" t="s">
        <v>251</v>
      </c>
      <c r="C277" s="3" t="s">
        <v>70</v>
      </c>
      <c r="D277" s="29">
        <v>7204</v>
      </c>
      <c r="E277" s="29">
        <v>7204</v>
      </c>
      <c r="F277" s="29"/>
      <c r="G277" s="29">
        <v>7690</v>
      </c>
      <c r="H277" s="4">
        <v>7690</v>
      </c>
      <c r="I277" s="4"/>
    </row>
    <row r="278" spans="1:9" s="50" customFormat="1" ht="15">
      <c r="A278" s="43" t="s">
        <v>523</v>
      </c>
      <c r="B278" s="3" t="s">
        <v>251</v>
      </c>
      <c r="C278" s="3" t="s">
        <v>522</v>
      </c>
      <c r="D278" s="29">
        <f>D279</f>
        <v>4960</v>
      </c>
      <c r="E278" s="29">
        <f>E279</f>
        <v>4960</v>
      </c>
      <c r="F278" s="29">
        <f>F279</f>
        <v>0</v>
      </c>
      <c r="G278" s="29">
        <f>G279</f>
        <v>4960</v>
      </c>
      <c r="H278" s="4"/>
      <c r="I278" s="4"/>
    </row>
    <row r="279" spans="1:9" s="5" customFormat="1" ht="38.25">
      <c r="A279" s="43" t="s">
        <v>341</v>
      </c>
      <c r="B279" s="3" t="s">
        <v>251</v>
      </c>
      <c r="C279" s="3" t="s">
        <v>342</v>
      </c>
      <c r="D279" s="29">
        <v>4960</v>
      </c>
      <c r="E279" s="29">
        <v>4960</v>
      </c>
      <c r="F279" s="29"/>
      <c r="G279" s="29">
        <v>4960</v>
      </c>
      <c r="H279" s="4">
        <v>4960</v>
      </c>
      <c r="I279" s="4"/>
    </row>
    <row r="280" spans="1:9" s="5" customFormat="1" ht="51">
      <c r="A280" s="48" t="s">
        <v>252</v>
      </c>
      <c r="B280" s="27" t="s">
        <v>253</v>
      </c>
      <c r="C280" s="27" t="s">
        <v>18</v>
      </c>
      <c r="D280" s="39">
        <f aca="true" t="shared" si="37" ref="D280:G282">D281</f>
        <v>128</v>
      </c>
      <c r="E280" s="39">
        <f t="shared" si="37"/>
        <v>128</v>
      </c>
      <c r="F280" s="39">
        <f t="shared" si="37"/>
        <v>0</v>
      </c>
      <c r="G280" s="39">
        <f t="shared" si="37"/>
        <v>135</v>
      </c>
      <c r="H280" s="28">
        <v>135</v>
      </c>
      <c r="I280" s="28"/>
    </row>
    <row r="281" spans="1:9" s="5" customFormat="1" ht="25.5">
      <c r="A281" s="48" t="s">
        <v>254</v>
      </c>
      <c r="B281" s="27" t="s">
        <v>255</v>
      </c>
      <c r="C281" s="27" t="s">
        <v>18</v>
      </c>
      <c r="D281" s="39">
        <f t="shared" si="37"/>
        <v>128</v>
      </c>
      <c r="E281" s="39">
        <f t="shared" si="37"/>
        <v>128</v>
      </c>
      <c r="F281" s="39">
        <f t="shared" si="37"/>
        <v>0</v>
      </c>
      <c r="G281" s="39">
        <f t="shared" si="37"/>
        <v>135</v>
      </c>
      <c r="H281" s="28">
        <v>135</v>
      </c>
      <c r="I281" s="28"/>
    </row>
    <row r="282" spans="1:9" s="50" customFormat="1" ht="26.25">
      <c r="A282" s="43" t="s">
        <v>503</v>
      </c>
      <c r="B282" s="3" t="s">
        <v>255</v>
      </c>
      <c r="C282" s="3" t="s">
        <v>502</v>
      </c>
      <c r="D282" s="29">
        <f t="shared" si="37"/>
        <v>128</v>
      </c>
      <c r="E282" s="29">
        <f t="shared" si="37"/>
        <v>128</v>
      </c>
      <c r="F282" s="29">
        <f t="shared" si="37"/>
        <v>0</v>
      </c>
      <c r="G282" s="29">
        <f t="shared" si="37"/>
        <v>135</v>
      </c>
      <c r="H282" s="4"/>
      <c r="I282" s="4"/>
    </row>
    <row r="283" spans="1:9" s="5" customFormat="1" ht="25.5">
      <c r="A283" s="43" t="s">
        <v>69</v>
      </c>
      <c r="B283" s="3" t="s">
        <v>255</v>
      </c>
      <c r="C283" s="3" t="s">
        <v>70</v>
      </c>
      <c r="D283" s="29">
        <v>128</v>
      </c>
      <c r="E283" s="29">
        <v>128</v>
      </c>
      <c r="F283" s="29"/>
      <c r="G283" s="29">
        <v>135</v>
      </c>
      <c r="H283" s="4">
        <v>135</v>
      </c>
      <c r="I283" s="4"/>
    </row>
    <row r="284" spans="1:9" s="5" customFormat="1" ht="25.5">
      <c r="A284" s="48" t="s">
        <v>256</v>
      </c>
      <c r="B284" s="27" t="s">
        <v>257</v>
      </c>
      <c r="C284" s="27" t="s">
        <v>18</v>
      </c>
      <c r="D284" s="39">
        <f>D285+D289+D304+D308+D315+D322+D329+D333+D337+D344</f>
        <v>135766.3</v>
      </c>
      <c r="E284" s="39">
        <f>E285+E289+E304+E308+E315+E322+E329+E333+E337+E344</f>
        <v>135159.3</v>
      </c>
      <c r="F284" s="39">
        <f>F285+F289+F304+F308+F315+F322+F329+F333+F337+F344</f>
        <v>0</v>
      </c>
      <c r="G284" s="39">
        <f>G285+G289+G304+G308+G315+G322+G329+G333+G337+G344</f>
        <v>135214.6</v>
      </c>
      <c r="H284" s="28">
        <v>135214.6</v>
      </c>
      <c r="I284" s="28"/>
    </row>
    <row r="285" spans="1:9" s="5" customFormat="1" ht="14.25">
      <c r="A285" s="48" t="s">
        <v>258</v>
      </c>
      <c r="B285" s="27" t="s">
        <v>259</v>
      </c>
      <c r="C285" s="27" t="s">
        <v>18</v>
      </c>
      <c r="D285" s="39">
        <f aca="true" t="shared" si="38" ref="D285:G287">D286</f>
        <v>27</v>
      </c>
      <c r="E285" s="39">
        <f t="shared" si="38"/>
        <v>27</v>
      </c>
      <c r="F285" s="39">
        <f t="shared" si="38"/>
        <v>0</v>
      </c>
      <c r="G285" s="39">
        <f t="shared" si="38"/>
        <v>28</v>
      </c>
      <c r="H285" s="28">
        <v>28</v>
      </c>
      <c r="I285" s="28"/>
    </row>
    <row r="286" spans="1:9" s="5" customFormat="1" ht="38.25">
      <c r="A286" s="48" t="s">
        <v>260</v>
      </c>
      <c r="B286" s="27" t="s">
        <v>261</v>
      </c>
      <c r="C286" s="27" t="s">
        <v>18</v>
      </c>
      <c r="D286" s="39">
        <f t="shared" si="38"/>
        <v>27</v>
      </c>
      <c r="E286" s="39">
        <f t="shared" si="38"/>
        <v>27</v>
      </c>
      <c r="F286" s="39">
        <f t="shared" si="38"/>
        <v>0</v>
      </c>
      <c r="G286" s="39">
        <f t="shared" si="38"/>
        <v>28</v>
      </c>
      <c r="H286" s="28">
        <v>28</v>
      </c>
      <c r="I286" s="28"/>
    </row>
    <row r="287" spans="1:9" s="50" customFormat="1" ht="26.25">
      <c r="A287" s="43" t="s">
        <v>503</v>
      </c>
      <c r="B287" s="3" t="s">
        <v>261</v>
      </c>
      <c r="C287" s="3" t="s">
        <v>502</v>
      </c>
      <c r="D287" s="29">
        <f t="shared" si="38"/>
        <v>27</v>
      </c>
      <c r="E287" s="29">
        <f t="shared" si="38"/>
        <v>27</v>
      </c>
      <c r="F287" s="29">
        <f t="shared" si="38"/>
        <v>0</v>
      </c>
      <c r="G287" s="29">
        <f t="shared" si="38"/>
        <v>28</v>
      </c>
      <c r="H287" s="4"/>
      <c r="I287" s="4"/>
    </row>
    <row r="288" spans="1:9" s="5" customFormat="1" ht="25.5">
      <c r="A288" s="43" t="s">
        <v>69</v>
      </c>
      <c r="B288" s="3" t="s">
        <v>261</v>
      </c>
      <c r="C288" s="3" t="s">
        <v>70</v>
      </c>
      <c r="D288" s="29">
        <v>27</v>
      </c>
      <c r="E288" s="29">
        <v>27</v>
      </c>
      <c r="F288" s="29"/>
      <c r="G288" s="29">
        <v>28</v>
      </c>
      <c r="H288" s="4">
        <v>28</v>
      </c>
      <c r="I288" s="4"/>
    </row>
    <row r="289" spans="1:9" s="5" customFormat="1" ht="38.25">
      <c r="A289" s="48" t="s">
        <v>262</v>
      </c>
      <c r="B289" s="27" t="s">
        <v>263</v>
      </c>
      <c r="C289" s="27" t="s">
        <v>18</v>
      </c>
      <c r="D289" s="39">
        <f>D290+D293+D295+D301</f>
        <v>92358.8</v>
      </c>
      <c r="E289" s="39">
        <f>E290+E293+E295+E301</f>
        <v>91751.8</v>
      </c>
      <c r="F289" s="39">
        <f>F290+F293+F295+F301</f>
        <v>0</v>
      </c>
      <c r="G289" s="39">
        <f>G290+G293+G295+G301</f>
        <v>90796.8</v>
      </c>
      <c r="H289" s="28">
        <v>90796.8</v>
      </c>
      <c r="I289" s="28"/>
    </row>
    <row r="290" spans="1:9" s="5" customFormat="1" ht="25.5">
      <c r="A290" s="48" t="s">
        <v>273</v>
      </c>
      <c r="B290" s="27" t="s">
        <v>274</v>
      </c>
      <c r="C290" s="27" t="s">
        <v>18</v>
      </c>
      <c r="D290" s="39">
        <f aca="true" t="shared" si="39" ref="D290:G291">D291</f>
        <v>1831</v>
      </c>
      <c r="E290" s="39">
        <f t="shared" si="39"/>
        <v>1831</v>
      </c>
      <c r="F290" s="39">
        <f t="shared" si="39"/>
        <v>0</v>
      </c>
      <c r="G290" s="39">
        <f t="shared" si="39"/>
        <v>1831</v>
      </c>
      <c r="H290" s="28">
        <v>1831</v>
      </c>
      <c r="I290" s="28"/>
    </row>
    <row r="291" spans="1:9" s="50" customFormat="1" ht="15">
      <c r="A291" s="43" t="s">
        <v>520</v>
      </c>
      <c r="B291" s="3" t="s">
        <v>274</v>
      </c>
      <c r="C291" s="3" t="s">
        <v>519</v>
      </c>
      <c r="D291" s="29">
        <f t="shared" si="39"/>
        <v>1831</v>
      </c>
      <c r="E291" s="29">
        <f t="shared" si="39"/>
        <v>1831</v>
      </c>
      <c r="F291" s="29">
        <f t="shared" si="39"/>
        <v>0</v>
      </c>
      <c r="G291" s="29">
        <f t="shared" si="39"/>
        <v>1831</v>
      </c>
      <c r="H291" s="4"/>
      <c r="I291" s="4"/>
    </row>
    <row r="292" spans="1:9" s="5" customFormat="1" ht="14.25">
      <c r="A292" s="43" t="s">
        <v>271</v>
      </c>
      <c r="B292" s="3" t="s">
        <v>274</v>
      </c>
      <c r="C292" s="3" t="s">
        <v>272</v>
      </c>
      <c r="D292" s="29">
        <v>1831</v>
      </c>
      <c r="E292" s="29">
        <v>1831</v>
      </c>
      <c r="F292" s="29"/>
      <c r="G292" s="29">
        <v>1831</v>
      </c>
      <c r="H292" s="4">
        <v>1831</v>
      </c>
      <c r="I292" s="4"/>
    </row>
    <row r="293" spans="1:9" s="5" customFormat="1" ht="14.25">
      <c r="A293" s="48" t="s">
        <v>264</v>
      </c>
      <c r="B293" s="27" t="s">
        <v>265</v>
      </c>
      <c r="C293" s="27" t="s">
        <v>18</v>
      </c>
      <c r="D293" s="39">
        <f>D294</f>
        <v>1160</v>
      </c>
      <c r="E293" s="39">
        <f>E294</f>
        <v>553</v>
      </c>
      <c r="F293" s="39">
        <f>F294</f>
        <v>0</v>
      </c>
      <c r="G293" s="39">
        <f>G294</f>
        <v>553</v>
      </c>
      <c r="H293" s="28">
        <v>553</v>
      </c>
      <c r="I293" s="28"/>
    </row>
    <row r="294" spans="1:9" s="5" customFormat="1" ht="14.25">
      <c r="A294" s="43" t="s">
        <v>266</v>
      </c>
      <c r="B294" s="3" t="s">
        <v>265</v>
      </c>
      <c r="C294" s="3" t="s">
        <v>267</v>
      </c>
      <c r="D294" s="29">
        <v>1160</v>
      </c>
      <c r="E294" s="29">
        <v>553</v>
      </c>
      <c r="F294" s="29"/>
      <c r="G294" s="29">
        <v>553</v>
      </c>
      <c r="H294" s="4">
        <v>553</v>
      </c>
      <c r="I294" s="4"/>
    </row>
    <row r="295" spans="1:9" s="5" customFormat="1" ht="25.5">
      <c r="A295" s="48" t="s">
        <v>524</v>
      </c>
      <c r="B295" s="27" t="s">
        <v>268</v>
      </c>
      <c r="C295" s="27" t="s">
        <v>18</v>
      </c>
      <c r="D295" s="39">
        <f>D296+D298</f>
        <v>7057</v>
      </c>
      <c r="E295" s="39">
        <f>E296+E298</f>
        <v>7057</v>
      </c>
      <c r="F295" s="39">
        <f>F296+F298</f>
        <v>0</v>
      </c>
      <c r="G295" s="39">
        <f>G296+G298</f>
        <v>7064</v>
      </c>
      <c r="H295" s="28">
        <v>7064</v>
      </c>
      <c r="I295" s="28"/>
    </row>
    <row r="296" spans="1:9" s="50" customFormat="1" ht="26.25">
      <c r="A296" s="43" t="s">
        <v>515</v>
      </c>
      <c r="B296" s="3" t="s">
        <v>268</v>
      </c>
      <c r="C296" s="3" t="s">
        <v>514</v>
      </c>
      <c r="D296" s="29">
        <f>D297</f>
        <v>6689</v>
      </c>
      <c r="E296" s="29">
        <f>E297</f>
        <v>6689</v>
      </c>
      <c r="F296" s="29">
        <f>F297</f>
        <v>0</v>
      </c>
      <c r="G296" s="29">
        <f>G297</f>
        <v>6689</v>
      </c>
      <c r="H296" s="4"/>
      <c r="I296" s="4"/>
    </row>
    <row r="297" spans="1:9" s="5" customFormat="1" ht="38.25">
      <c r="A297" s="43" t="s">
        <v>158</v>
      </c>
      <c r="B297" s="3" t="s">
        <v>268</v>
      </c>
      <c r="C297" s="3" t="s">
        <v>159</v>
      </c>
      <c r="D297" s="29">
        <v>6689</v>
      </c>
      <c r="E297" s="29">
        <v>6689</v>
      </c>
      <c r="F297" s="29"/>
      <c r="G297" s="29">
        <v>6689</v>
      </c>
      <c r="H297" s="4">
        <v>6689</v>
      </c>
      <c r="I297" s="4"/>
    </row>
    <row r="298" spans="1:9" s="5" customFormat="1" ht="25.5">
      <c r="A298" s="43" t="s">
        <v>503</v>
      </c>
      <c r="B298" s="3" t="s">
        <v>268</v>
      </c>
      <c r="C298" s="3" t="s">
        <v>502</v>
      </c>
      <c r="D298" s="29">
        <f>D299+D300</f>
        <v>368</v>
      </c>
      <c r="E298" s="29">
        <f>E299+E300</f>
        <v>368</v>
      </c>
      <c r="F298" s="29">
        <f>F299+F300</f>
        <v>0</v>
      </c>
      <c r="G298" s="29">
        <f>G299+G300</f>
        <v>375</v>
      </c>
      <c r="H298" s="4"/>
      <c r="I298" s="4"/>
    </row>
    <row r="299" spans="1:9" s="5" customFormat="1" ht="25.5">
      <c r="A299" s="43" t="s">
        <v>97</v>
      </c>
      <c r="B299" s="3" t="s">
        <v>268</v>
      </c>
      <c r="C299" s="3" t="s">
        <v>98</v>
      </c>
      <c r="D299" s="29">
        <v>165</v>
      </c>
      <c r="E299" s="29">
        <v>165</v>
      </c>
      <c r="F299" s="29"/>
      <c r="G299" s="29">
        <v>165</v>
      </c>
      <c r="H299" s="4">
        <v>165</v>
      </c>
      <c r="I299" s="4"/>
    </row>
    <row r="300" spans="1:9" s="5" customFormat="1" ht="25.5">
      <c r="A300" s="43" t="s">
        <v>69</v>
      </c>
      <c r="B300" s="3" t="s">
        <v>268</v>
      </c>
      <c r="C300" s="3" t="s">
        <v>70</v>
      </c>
      <c r="D300" s="29">
        <v>203</v>
      </c>
      <c r="E300" s="29">
        <v>203</v>
      </c>
      <c r="F300" s="29"/>
      <c r="G300" s="29">
        <v>210</v>
      </c>
      <c r="H300" s="4">
        <v>210</v>
      </c>
      <c r="I300" s="4"/>
    </row>
    <row r="301" spans="1:9" s="5" customFormat="1" ht="25.5">
      <c r="A301" s="48" t="s">
        <v>269</v>
      </c>
      <c r="B301" s="27" t="s">
        <v>270</v>
      </c>
      <c r="C301" s="27" t="s">
        <v>18</v>
      </c>
      <c r="D301" s="39">
        <f aca="true" t="shared" si="40" ref="D301:G302">D302</f>
        <v>82310.8</v>
      </c>
      <c r="E301" s="39">
        <f t="shared" si="40"/>
        <v>82310.8</v>
      </c>
      <c r="F301" s="39">
        <f t="shared" si="40"/>
        <v>0</v>
      </c>
      <c r="G301" s="39">
        <f t="shared" si="40"/>
        <v>81348.8</v>
      </c>
      <c r="H301" s="28">
        <v>81348.8</v>
      </c>
      <c r="I301" s="28"/>
    </row>
    <row r="302" spans="1:9" s="50" customFormat="1" ht="15">
      <c r="A302" s="43" t="s">
        <v>520</v>
      </c>
      <c r="B302" s="3" t="s">
        <v>270</v>
      </c>
      <c r="C302" s="3" t="s">
        <v>519</v>
      </c>
      <c r="D302" s="29">
        <f t="shared" si="40"/>
        <v>82310.8</v>
      </c>
      <c r="E302" s="29">
        <f t="shared" si="40"/>
        <v>82310.8</v>
      </c>
      <c r="F302" s="29">
        <f t="shared" si="40"/>
        <v>0</v>
      </c>
      <c r="G302" s="29">
        <f t="shared" si="40"/>
        <v>81348.8</v>
      </c>
      <c r="H302" s="4"/>
      <c r="I302" s="4"/>
    </row>
    <row r="303" spans="1:9" s="5" customFormat="1" ht="14.25">
      <c r="A303" s="43" t="s">
        <v>271</v>
      </c>
      <c r="B303" s="3" t="s">
        <v>270</v>
      </c>
      <c r="C303" s="3" t="s">
        <v>272</v>
      </c>
      <c r="D303" s="29">
        <v>82310.8</v>
      </c>
      <c r="E303" s="29">
        <v>82310.8</v>
      </c>
      <c r="F303" s="29"/>
      <c r="G303" s="29">
        <v>81348.8</v>
      </c>
      <c r="H303" s="4">
        <v>81348.8</v>
      </c>
      <c r="I303" s="4"/>
    </row>
    <row r="304" spans="1:9" s="5" customFormat="1" ht="38.25">
      <c r="A304" s="48" t="s">
        <v>275</v>
      </c>
      <c r="B304" s="27" t="s">
        <v>276</v>
      </c>
      <c r="C304" s="27" t="s">
        <v>18</v>
      </c>
      <c r="D304" s="39">
        <f aca="true" t="shared" si="41" ref="D304:G306">D305</f>
        <v>35</v>
      </c>
      <c r="E304" s="39">
        <f t="shared" si="41"/>
        <v>35</v>
      </c>
      <c r="F304" s="39">
        <f t="shared" si="41"/>
        <v>0</v>
      </c>
      <c r="G304" s="39">
        <f t="shared" si="41"/>
        <v>35</v>
      </c>
      <c r="H304" s="28">
        <v>35</v>
      </c>
      <c r="I304" s="28"/>
    </row>
    <row r="305" spans="1:9" s="5" customFormat="1" ht="25.5">
      <c r="A305" s="48" t="s">
        <v>277</v>
      </c>
      <c r="B305" s="27" t="s">
        <v>278</v>
      </c>
      <c r="C305" s="27" t="s">
        <v>18</v>
      </c>
      <c r="D305" s="39">
        <f t="shared" si="41"/>
        <v>35</v>
      </c>
      <c r="E305" s="39">
        <f t="shared" si="41"/>
        <v>35</v>
      </c>
      <c r="F305" s="39">
        <f t="shared" si="41"/>
        <v>0</v>
      </c>
      <c r="G305" s="39">
        <f t="shared" si="41"/>
        <v>35</v>
      </c>
      <c r="H305" s="28">
        <v>35</v>
      </c>
      <c r="I305" s="28"/>
    </row>
    <row r="306" spans="1:9" s="50" customFormat="1" ht="26.25">
      <c r="A306" s="43" t="s">
        <v>503</v>
      </c>
      <c r="B306" s="3" t="s">
        <v>278</v>
      </c>
      <c r="C306" s="3" t="s">
        <v>502</v>
      </c>
      <c r="D306" s="29">
        <f t="shared" si="41"/>
        <v>35</v>
      </c>
      <c r="E306" s="29">
        <f t="shared" si="41"/>
        <v>35</v>
      </c>
      <c r="F306" s="29">
        <f t="shared" si="41"/>
        <v>0</v>
      </c>
      <c r="G306" s="29">
        <f t="shared" si="41"/>
        <v>35</v>
      </c>
      <c r="H306" s="4"/>
      <c r="I306" s="4"/>
    </row>
    <row r="307" spans="1:9" s="5" customFormat="1" ht="25.5">
      <c r="A307" s="43" t="s">
        <v>69</v>
      </c>
      <c r="B307" s="3" t="s">
        <v>278</v>
      </c>
      <c r="C307" s="3" t="s">
        <v>70</v>
      </c>
      <c r="D307" s="29">
        <v>35</v>
      </c>
      <c r="E307" s="29">
        <v>35</v>
      </c>
      <c r="F307" s="29"/>
      <c r="G307" s="29">
        <v>35</v>
      </c>
      <c r="H307" s="4">
        <v>35</v>
      </c>
      <c r="I307" s="4"/>
    </row>
    <row r="308" spans="1:9" s="5" customFormat="1" ht="25.5">
      <c r="A308" s="48" t="s">
        <v>279</v>
      </c>
      <c r="B308" s="27" t="s">
        <v>280</v>
      </c>
      <c r="C308" s="27" t="s">
        <v>18</v>
      </c>
      <c r="D308" s="39">
        <f>D309+D312</f>
        <v>1200</v>
      </c>
      <c r="E308" s="39">
        <f>E309+E312</f>
        <v>1200</v>
      </c>
      <c r="F308" s="39">
        <f>F309+F312</f>
        <v>0</v>
      </c>
      <c r="G308" s="39">
        <f>G309+G312</f>
        <v>1535</v>
      </c>
      <c r="H308" s="28">
        <v>1535</v>
      </c>
      <c r="I308" s="28"/>
    </row>
    <row r="309" spans="1:9" s="5" customFormat="1" ht="14.25">
      <c r="A309" s="48" t="s">
        <v>281</v>
      </c>
      <c r="B309" s="27" t="s">
        <v>282</v>
      </c>
      <c r="C309" s="27" t="s">
        <v>18</v>
      </c>
      <c r="D309" s="39">
        <f>D310</f>
        <v>600</v>
      </c>
      <c r="E309" s="39">
        <f aca="true" t="shared" si="42" ref="E309:G310">E310</f>
        <v>600</v>
      </c>
      <c r="F309" s="39">
        <f t="shared" si="42"/>
        <v>0</v>
      </c>
      <c r="G309" s="39">
        <f t="shared" si="42"/>
        <v>935</v>
      </c>
      <c r="H309" s="28">
        <v>935</v>
      </c>
      <c r="I309" s="28"/>
    </row>
    <row r="310" spans="1:9" s="50" customFormat="1" ht="26.25">
      <c r="A310" s="43" t="s">
        <v>503</v>
      </c>
      <c r="B310" s="3" t="s">
        <v>282</v>
      </c>
      <c r="C310" s="3" t="s">
        <v>502</v>
      </c>
      <c r="D310" s="29">
        <f>D311</f>
        <v>600</v>
      </c>
      <c r="E310" s="29">
        <f t="shared" si="42"/>
        <v>600</v>
      </c>
      <c r="F310" s="29">
        <f t="shared" si="42"/>
        <v>0</v>
      </c>
      <c r="G310" s="29">
        <f t="shared" si="42"/>
        <v>935</v>
      </c>
      <c r="H310" s="4"/>
      <c r="I310" s="4"/>
    </row>
    <row r="311" spans="1:9" s="5" customFormat="1" ht="25.5">
      <c r="A311" s="43" t="s">
        <v>69</v>
      </c>
      <c r="B311" s="3" t="s">
        <v>282</v>
      </c>
      <c r="C311" s="3" t="s">
        <v>70</v>
      </c>
      <c r="D311" s="29">
        <v>600</v>
      </c>
      <c r="E311" s="29">
        <v>600</v>
      </c>
      <c r="F311" s="29"/>
      <c r="G311" s="29">
        <v>935</v>
      </c>
      <c r="H311" s="4">
        <v>935</v>
      </c>
      <c r="I311" s="4"/>
    </row>
    <row r="312" spans="1:9" s="5" customFormat="1" ht="25.5">
      <c r="A312" s="48" t="s">
        <v>283</v>
      </c>
      <c r="B312" s="27" t="s">
        <v>284</v>
      </c>
      <c r="C312" s="27" t="s">
        <v>18</v>
      </c>
      <c r="D312" s="39">
        <f aca="true" t="shared" si="43" ref="D312:G313">D313</f>
        <v>600</v>
      </c>
      <c r="E312" s="39">
        <f t="shared" si="43"/>
        <v>600</v>
      </c>
      <c r="F312" s="39">
        <f t="shared" si="43"/>
        <v>0</v>
      </c>
      <c r="G312" s="39">
        <f t="shared" si="43"/>
        <v>600</v>
      </c>
      <c r="H312" s="28">
        <v>600</v>
      </c>
      <c r="I312" s="28"/>
    </row>
    <row r="313" spans="1:9" s="50" customFormat="1" ht="26.25">
      <c r="A313" s="43" t="s">
        <v>503</v>
      </c>
      <c r="B313" s="3" t="s">
        <v>284</v>
      </c>
      <c r="C313" s="3" t="s">
        <v>502</v>
      </c>
      <c r="D313" s="29">
        <f t="shared" si="43"/>
        <v>600</v>
      </c>
      <c r="E313" s="29">
        <f t="shared" si="43"/>
        <v>600</v>
      </c>
      <c r="F313" s="29">
        <f t="shared" si="43"/>
        <v>0</v>
      </c>
      <c r="G313" s="29">
        <f t="shared" si="43"/>
        <v>600</v>
      </c>
      <c r="H313" s="4"/>
      <c r="I313" s="4"/>
    </row>
    <row r="314" spans="1:9" s="5" customFormat="1" ht="25.5">
      <c r="A314" s="43" t="s">
        <v>69</v>
      </c>
      <c r="B314" s="3" t="s">
        <v>284</v>
      </c>
      <c r="C314" s="3" t="s">
        <v>70</v>
      </c>
      <c r="D314" s="29">
        <v>600</v>
      </c>
      <c r="E314" s="29">
        <v>600</v>
      </c>
      <c r="F314" s="29"/>
      <c r="G314" s="29">
        <v>600</v>
      </c>
      <c r="H314" s="4">
        <v>600</v>
      </c>
      <c r="I314" s="4"/>
    </row>
    <row r="315" spans="1:9" s="5" customFormat="1" ht="14.25">
      <c r="A315" s="48" t="s">
        <v>285</v>
      </c>
      <c r="B315" s="27" t="s">
        <v>286</v>
      </c>
      <c r="C315" s="27" t="s">
        <v>18</v>
      </c>
      <c r="D315" s="39">
        <f>D316</f>
        <v>654</v>
      </c>
      <c r="E315" s="39">
        <f>E316</f>
        <v>654</v>
      </c>
      <c r="F315" s="39">
        <f>F316</f>
        <v>0</v>
      </c>
      <c r="G315" s="39">
        <f>G316</f>
        <v>654.8</v>
      </c>
      <c r="H315" s="28">
        <v>654.8</v>
      </c>
      <c r="I315" s="28"/>
    </row>
    <row r="316" spans="1:9" s="5" customFormat="1" ht="25.5">
      <c r="A316" s="48" t="s">
        <v>287</v>
      </c>
      <c r="B316" s="27" t="s">
        <v>288</v>
      </c>
      <c r="C316" s="27" t="s">
        <v>18</v>
      </c>
      <c r="D316" s="39">
        <f>D317+D319</f>
        <v>654</v>
      </c>
      <c r="E316" s="39">
        <f>E317+E319</f>
        <v>654</v>
      </c>
      <c r="F316" s="39">
        <f>F317+F319</f>
        <v>0</v>
      </c>
      <c r="G316" s="39">
        <f>G317+G319</f>
        <v>654.8</v>
      </c>
      <c r="H316" s="28">
        <v>654.8</v>
      </c>
      <c r="I316" s="28"/>
    </row>
    <row r="317" spans="1:9" s="50" customFormat="1" ht="26.25">
      <c r="A317" s="43" t="s">
        <v>515</v>
      </c>
      <c r="B317" s="3" t="s">
        <v>288</v>
      </c>
      <c r="C317" s="3" t="s">
        <v>514</v>
      </c>
      <c r="D317" s="29">
        <f>D318</f>
        <v>416.4</v>
      </c>
      <c r="E317" s="29">
        <f>E318</f>
        <v>416.4</v>
      </c>
      <c r="F317" s="29">
        <f>F318</f>
        <v>0</v>
      </c>
      <c r="G317" s="29">
        <f>G318</f>
        <v>416.9</v>
      </c>
      <c r="H317" s="4"/>
      <c r="I317" s="4"/>
    </row>
    <row r="318" spans="1:9" s="5" customFormat="1" ht="38.25">
      <c r="A318" s="43" t="s">
        <v>158</v>
      </c>
      <c r="B318" s="3" t="s">
        <v>288</v>
      </c>
      <c r="C318" s="3" t="s">
        <v>159</v>
      </c>
      <c r="D318" s="29">
        <v>416.4</v>
      </c>
      <c r="E318" s="29">
        <v>416.4</v>
      </c>
      <c r="F318" s="29"/>
      <c r="G318" s="29">
        <v>416.9</v>
      </c>
      <c r="H318" s="4">
        <v>416.9</v>
      </c>
      <c r="I318" s="4"/>
    </row>
    <row r="319" spans="1:9" s="5" customFormat="1" ht="25.5">
      <c r="A319" s="43" t="s">
        <v>503</v>
      </c>
      <c r="B319" s="3" t="s">
        <v>288</v>
      </c>
      <c r="C319" s="3" t="s">
        <v>502</v>
      </c>
      <c r="D319" s="29">
        <f>D320+D321</f>
        <v>237.6</v>
      </c>
      <c r="E319" s="29">
        <f>E320+E321</f>
        <v>237.6</v>
      </c>
      <c r="F319" s="29">
        <f>F320+F321</f>
        <v>0</v>
      </c>
      <c r="G319" s="29">
        <f>G320+G321</f>
        <v>237.9</v>
      </c>
      <c r="H319" s="4"/>
      <c r="I319" s="4"/>
    </row>
    <row r="320" spans="1:9" s="5" customFormat="1" ht="25.5">
      <c r="A320" s="43" t="s">
        <v>97</v>
      </c>
      <c r="B320" s="3" t="s">
        <v>288</v>
      </c>
      <c r="C320" s="3" t="s">
        <v>98</v>
      </c>
      <c r="D320" s="29">
        <v>137.5</v>
      </c>
      <c r="E320" s="29">
        <v>137.5</v>
      </c>
      <c r="F320" s="29"/>
      <c r="G320" s="29">
        <v>137.5</v>
      </c>
      <c r="H320" s="4">
        <v>137.5</v>
      </c>
      <c r="I320" s="4"/>
    </row>
    <row r="321" spans="1:9" s="5" customFormat="1" ht="25.5">
      <c r="A321" s="43" t="s">
        <v>69</v>
      </c>
      <c r="B321" s="3" t="s">
        <v>288</v>
      </c>
      <c r="C321" s="3" t="s">
        <v>70</v>
      </c>
      <c r="D321" s="29">
        <v>100.1</v>
      </c>
      <c r="E321" s="29">
        <v>100.1</v>
      </c>
      <c r="F321" s="29"/>
      <c r="G321" s="29">
        <v>100.4</v>
      </c>
      <c r="H321" s="4">
        <v>100.4</v>
      </c>
      <c r="I321" s="4"/>
    </row>
    <row r="322" spans="1:9" s="5" customFormat="1" ht="25.5">
      <c r="A322" s="48" t="s">
        <v>289</v>
      </c>
      <c r="B322" s="27" t="s">
        <v>290</v>
      </c>
      <c r="C322" s="27" t="s">
        <v>18</v>
      </c>
      <c r="D322" s="39">
        <f>D323</f>
        <v>1561.5</v>
      </c>
      <c r="E322" s="39">
        <f>E323</f>
        <v>1561.5</v>
      </c>
      <c r="F322" s="39">
        <f>F323</f>
        <v>0</v>
      </c>
      <c r="G322" s="39">
        <f>G323</f>
        <v>1611</v>
      </c>
      <c r="H322" s="28">
        <v>1611</v>
      </c>
      <c r="I322" s="28"/>
    </row>
    <row r="323" spans="1:9" s="5" customFormat="1" ht="25.5">
      <c r="A323" s="48" t="s">
        <v>291</v>
      </c>
      <c r="B323" s="27" t="s">
        <v>292</v>
      </c>
      <c r="C323" s="27" t="s">
        <v>18</v>
      </c>
      <c r="D323" s="39">
        <f>D324+D326</f>
        <v>1561.5</v>
      </c>
      <c r="E323" s="39">
        <f>E324+E326</f>
        <v>1561.5</v>
      </c>
      <c r="F323" s="39">
        <f>F324+F326</f>
        <v>0</v>
      </c>
      <c r="G323" s="39">
        <f>G324+G326</f>
        <v>1611</v>
      </c>
      <c r="H323" s="28">
        <v>1611</v>
      </c>
      <c r="I323" s="28"/>
    </row>
    <row r="324" spans="1:9" s="50" customFormat="1" ht="26.25">
      <c r="A324" s="43" t="s">
        <v>515</v>
      </c>
      <c r="B324" s="3" t="s">
        <v>292</v>
      </c>
      <c r="C324" s="3" t="s">
        <v>514</v>
      </c>
      <c r="D324" s="29">
        <f>D325</f>
        <v>1355</v>
      </c>
      <c r="E324" s="29">
        <f>E325</f>
        <v>1355</v>
      </c>
      <c r="F324" s="29">
        <f>F325</f>
        <v>0</v>
      </c>
      <c r="G324" s="29">
        <f>G325</f>
        <v>1299.9</v>
      </c>
      <c r="H324" s="4"/>
      <c r="I324" s="4"/>
    </row>
    <row r="325" spans="1:9" s="5" customFormat="1" ht="38.25">
      <c r="A325" s="43" t="s">
        <v>158</v>
      </c>
      <c r="B325" s="3" t="s">
        <v>292</v>
      </c>
      <c r="C325" s="3" t="s">
        <v>159</v>
      </c>
      <c r="D325" s="29">
        <v>1355</v>
      </c>
      <c r="E325" s="29">
        <v>1355</v>
      </c>
      <c r="F325" s="29"/>
      <c r="G325" s="29">
        <v>1299.9</v>
      </c>
      <c r="H325" s="4">
        <v>1299.9</v>
      </c>
      <c r="I325" s="4"/>
    </row>
    <row r="326" spans="1:9" s="5" customFormat="1" ht="25.5">
      <c r="A326" s="43" t="s">
        <v>503</v>
      </c>
      <c r="B326" s="3" t="s">
        <v>292</v>
      </c>
      <c r="C326" s="3" t="s">
        <v>502</v>
      </c>
      <c r="D326" s="29">
        <f>D327+D328</f>
        <v>206.5</v>
      </c>
      <c r="E326" s="29">
        <f>E327+E328</f>
        <v>206.5</v>
      </c>
      <c r="F326" s="29">
        <f>F327+F328</f>
        <v>0</v>
      </c>
      <c r="G326" s="29">
        <f>G327+G328</f>
        <v>311.1</v>
      </c>
      <c r="H326" s="4"/>
      <c r="I326" s="4"/>
    </row>
    <row r="327" spans="1:9" s="5" customFormat="1" ht="25.5">
      <c r="A327" s="43" t="s">
        <v>97</v>
      </c>
      <c r="B327" s="3" t="s">
        <v>292</v>
      </c>
      <c r="C327" s="3" t="s">
        <v>98</v>
      </c>
      <c r="D327" s="29">
        <v>23.4</v>
      </c>
      <c r="E327" s="29">
        <v>23.4</v>
      </c>
      <c r="F327" s="29"/>
      <c r="G327" s="29">
        <v>77.9</v>
      </c>
      <c r="H327" s="4">
        <v>77.9</v>
      </c>
      <c r="I327" s="4"/>
    </row>
    <row r="328" spans="1:9" s="5" customFormat="1" ht="25.5">
      <c r="A328" s="43" t="s">
        <v>69</v>
      </c>
      <c r="B328" s="3" t="s">
        <v>292</v>
      </c>
      <c r="C328" s="3" t="s">
        <v>70</v>
      </c>
      <c r="D328" s="29">
        <v>183.1</v>
      </c>
      <c r="E328" s="29">
        <v>183.1</v>
      </c>
      <c r="F328" s="29"/>
      <c r="G328" s="29">
        <v>233.2</v>
      </c>
      <c r="H328" s="4">
        <v>233.2</v>
      </c>
      <c r="I328" s="4"/>
    </row>
    <row r="329" spans="1:9" s="5" customFormat="1" ht="38.25">
      <c r="A329" s="48" t="s">
        <v>293</v>
      </c>
      <c r="B329" s="27" t="s">
        <v>294</v>
      </c>
      <c r="C329" s="27" t="s">
        <v>18</v>
      </c>
      <c r="D329" s="39">
        <f>D330</f>
        <v>56</v>
      </c>
      <c r="E329" s="39">
        <f aca="true" t="shared" si="44" ref="E329:G331">E330</f>
        <v>56</v>
      </c>
      <c r="F329" s="39">
        <f t="shared" si="44"/>
        <v>0</v>
      </c>
      <c r="G329" s="39">
        <f t="shared" si="44"/>
        <v>70</v>
      </c>
      <c r="H329" s="28">
        <v>70</v>
      </c>
      <c r="I329" s="28"/>
    </row>
    <row r="330" spans="1:9" s="5" customFormat="1" ht="14.25">
      <c r="A330" s="48" t="s">
        <v>295</v>
      </c>
      <c r="B330" s="27" t="s">
        <v>296</v>
      </c>
      <c r="C330" s="27" t="s">
        <v>18</v>
      </c>
      <c r="D330" s="39">
        <f>D331</f>
        <v>56</v>
      </c>
      <c r="E330" s="39">
        <f t="shared" si="44"/>
        <v>56</v>
      </c>
      <c r="F330" s="39">
        <f t="shared" si="44"/>
        <v>0</v>
      </c>
      <c r="G330" s="39">
        <f t="shared" si="44"/>
        <v>70</v>
      </c>
      <c r="H330" s="28">
        <v>70</v>
      </c>
      <c r="I330" s="28"/>
    </row>
    <row r="331" spans="1:9" s="50" customFormat="1" ht="26.25">
      <c r="A331" s="43" t="s">
        <v>503</v>
      </c>
      <c r="B331" s="3" t="s">
        <v>296</v>
      </c>
      <c r="C331" s="3" t="s">
        <v>502</v>
      </c>
      <c r="D331" s="29">
        <f>D332</f>
        <v>56</v>
      </c>
      <c r="E331" s="29">
        <f t="shared" si="44"/>
        <v>56</v>
      </c>
      <c r="F331" s="29">
        <f t="shared" si="44"/>
        <v>0</v>
      </c>
      <c r="G331" s="29">
        <f t="shared" si="44"/>
        <v>70</v>
      </c>
      <c r="H331" s="4"/>
      <c r="I331" s="4"/>
    </row>
    <row r="332" spans="1:9" s="5" customFormat="1" ht="25.5">
      <c r="A332" s="43" t="s">
        <v>69</v>
      </c>
      <c r="B332" s="3" t="s">
        <v>296</v>
      </c>
      <c r="C332" s="3" t="s">
        <v>70</v>
      </c>
      <c r="D332" s="29">
        <v>56</v>
      </c>
      <c r="E332" s="29">
        <v>56</v>
      </c>
      <c r="F332" s="29"/>
      <c r="G332" s="29">
        <v>70</v>
      </c>
      <c r="H332" s="4">
        <v>70</v>
      </c>
      <c r="I332" s="4"/>
    </row>
    <row r="333" spans="1:9" s="5" customFormat="1" ht="25.5">
      <c r="A333" s="48" t="s">
        <v>297</v>
      </c>
      <c r="B333" s="27" t="s">
        <v>298</v>
      </c>
      <c r="C333" s="27" t="s">
        <v>18</v>
      </c>
      <c r="D333" s="39">
        <f>D334</f>
        <v>50</v>
      </c>
      <c r="E333" s="39">
        <f aca="true" t="shared" si="45" ref="E333:G335">E334</f>
        <v>50</v>
      </c>
      <c r="F333" s="39">
        <f t="shared" si="45"/>
        <v>0</v>
      </c>
      <c r="G333" s="39">
        <f t="shared" si="45"/>
        <v>50</v>
      </c>
      <c r="H333" s="28">
        <v>50</v>
      </c>
      <c r="I333" s="28"/>
    </row>
    <row r="334" spans="1:9" s="5" customFormat="1" ht="38.25">
      <c r="A334" s="48" t="s">
        <v>525</v>
      </c>
      <c r="B334" s="27" t="s">
        <v>299</v>
      </c>
      <c r="C334" s="27" t="s">
        <v>18</v>
      </c>
      <c r="D334" s="39">
        <f>D335</f>
        <v>50</v>
      </c>
      <c r="E334" s="39">
        <f t="shared" si="45"/>
        <v>50</v>
      </c>
      <c r="F334" s="39">
        <f t="shared" si="45"/>
        <v>0</v>
      </c>
      <c r="G334" s="39">
        <f t="shared" si="45"/>
        <v>50</v>
      </c>
      <c r="H334" s="28">
        <v>50</v>
      </c>
      <c r="I334" s="28"/>
    </row>
    <row r="335" spans="1:9" s="50" customFormat="1" ht="26.25">
      <c r="A335" s="43" t="s">
        <v>503</v>
      </c>
      <c r="B335" s="3" t="s">
        <v>299</v>
      </c>
      <c r="C335" s="3" t="s">
        <v>502</v>
      </c>
      <c r="D335" s="29">
        <f>D336</f>
        <v>50</v>
      </c>
      <c r="E335" s="29">
        <f t="shared" si="45"/>
        <v>50</v>
      </c>
      <c r="F335" s="29">
        <f t="shared" si="45"/>
        <v>0</v>
      </c>
      <c r="G335" s="29">
        <f t="shared" si="45"/>
        <v>50</v>
      </c>
      <c r="H335" s="4"/>
      <c r="I335" s="4"/>
    </row>
    <row r="336" spans="1:9" s="5" customFormat="1" ht="25.5">
      <c r="A336" s="43" t="s">
        <v>97</v>
      </c>
      <c r="B336" s="3" t="s">
        <v>299</v>
      </c>
      <c r="C336" s="3" t="s">
        <v>98</v>
      </c>
      <c r="D336" s="29">
        <v>50</v>
      </c>
      <c r="E336" s="29">
        <v>50</v>
      </c>
      <c r="F336" s="29"/>
      <c r="G336" s="29">
        <v>50</v>
      </c>
      <c r="H336" s="4">
        <v>50</v>
      </c>
      <c r="I336" s="4"/>
    </row>
    <row r="337" spans="1:9" s="5" customFormat="1" ht="14.25">
      <c r="A337" s="48" t="s">
        <v>300</v>
      </c>
      <c r="B337" s="27" t="s">
        <v>301</v>
      </c>
      <c r="C337" s="27" t="s">
        <v>18</v>
      </c>
      <c r="D337" s="39">
        <f>D338+D341</f>
        <v>2008</v>
      </c>
      <c r="E337" s="39">
        <f>E338+E341</f>
        <v>2008</v>
      </c>
      <c r="F337" s="39">
        <f>F338+F341</f>
        <v>0</v>
      </c>
      <c r="G337" s="39">
        <f>G338+G341</f>
        <v>2436</v>
      </c>
      <c r="H337" s="28">
        <v>2436</v>
      </c>
      <c r="I337" s="28"/>
    </row>
    <row r="338" spans="1:9" s="5" customFormat="1" ht="38.25">
      <c r="A338" s="48" t="s">
        <v>302</v>
      </c>
      <c r="B338" s="27" t="s">
        <v>303</v>
      </c>
      <c r="C338" s="27" t="s">
        <v>18</v>
      </c>
      <c r="D338" s="39">
        <f>D339</f>
        <v>1958</v>
      </c>
      <c r="E338" s="39">
        <f aca="true" t="shared" si="46" ref="E338:G339">E339</f>
        <v>1958</v>
      </c>
      <c r="F338" s="39">
        <f t="shared" si="46"/>
        <v>0</v>
      </c>
      <c r="G338" s="39">
        <f t="shared" si="46"/>
        <v>2036</v>
      </c>
      <c r="H338" s="28">
        <v>2036</v>
      </c>
      <c r="I338" s="28"/>
    </row>
    <row r="339" spans="1:9" s="50" customFormat="1" ht="15">
      <c r="A339" s="43" t="s">
        <v>521</v>
      </c>
      <c r="B339" s="3" t="s">
        <v>303</v>
      </c>
      <c r="C339" s="3" t="s">
        <v>517</v>
      </c>
      <c r="D339" s="29">
        <f>D340</f>
        <v>1958</v>
      </c>
      <c r="E339" s="29">
        <f t="shared" si="46"/>
        <v>1958</v>
      </c>
      <c r="F339" s="29">
        <f t="shared" si="46"/>
        <v>0</v>
      </c>
      <c r="G339" s="29">
        <f t="shared" si="46"/>
        <v>2036</v>
      </c>
      <c r="H339" s="4"/>
      <c r="I339" s="4"/>
    </row>
    <row r="340" spans="1:9" s="5" customFormat="1" ht="51">
      <c r="A340" s="43" t="s">
        <v>304</v>
      </c>
      <c r="B340" s="3" t="s">
        <v>303</v>
      </c>
      <c r="C340" s="3" t="s">
        <v>305</v>
      </c>
      <c r="D340" s="29">
        <v>1958</v>
      </c>
      <c r="E340" s="29">
        <v>1958</v>
      </c>
      <c r="F340" s="29"/>
      <c r="G340" s="29">
        <v>2036</v>
      </c>
      <c r="H340" s="4">
        <v>2036</v>
      </c>
      <c r="I340" s="4"/>
    </row>
    <row r="341" spans="1:9" s="5" customFormat="1" ht="14.25">
      <c r="A341" s="48" t="s">
        <v>306</v>
      </c>
      <c r="B341" s="27" t="s">
        <v>307</v>
      </c>
      <c r="C341" s="27" t="s">
        <v>18</v>
      </c>
      <c r="D341" s="39">
        <f aca="true" t="shared" si="47" ref="D341:G342">D342</f>
        <v>50</v>
      </c>
      <c r="E341" s="39">
        <f t="shared" si="47"/>
        <v>50</v>
      </c>
      <c r="F341" s="39">
        <f t="shared" si="47"/>
        <v>0</v>
      </c>
      <c r="G341" s="39">
        <f t="shared" si="47"/>
        <v>400</v>
      </c>
      <c r="H341" s="28">
        <v>400</v>
      </c>
      <c r="I341" s="28"/>
    </row>
    <row r="342" spans="1:9" s="50" customFormat="1" ht="26.25">
      <c r="A342" s="43" t="s">
        <v>503</v>
      </c>
      <c r="B342" s="3" t="s">
        <v>307</v>
      </c>
      <c r="C342" s="3" t="s">
        <v>502</v>
      </c>
      <c r="D342" s="29">
        <f t="shared" si="47"/>
        <v>50</v>
      </c>
      <c r="E342" s="29">
        <f t="shared" si="47"/>
        <v>50</v>
      </c>
      <c r="F342" s="29">
        <f t="shared" si="47"/>
        <v>0</v>
      </c>
      <c r="G342" s="29">
        <f t="shared" si="47"/>
        <v>400</v>
      </c>
      <c r="H342" s="4"/>
      <c r="I342" s="4"/>
    </row>
    <row r="343" spans="1:9" s="5" customFormat="1" ht="25.5">
      <c r="A343" s="43" t="s">
        <v>69</v>
      </c>
      <c r="B343" s="3" t="s">
        <v>307</v>
      </c>
      <c r="C343" s="3" t="s">
        <v>70</v>
      </c>
      <c r="D343" s="29">
        <v>50</v>
      </c>
      <c r="E343" s="29">
        <v>50</v>
      </c>
      <c r="F343" s="29"/>
      <c r="G343" s="29">
        <v>400</v>
      </c>
      <c r="H343" s="4">
        <v>400</v>
      </c>
      <c r="I343" s="4"/>
    </row>
    <row r="344" spans="1:9" s="5" customFormat="1" ht="25.5">
      <c r="A344" s="48" t="s">
        <v>101</v>
      </c>
      <c r="B344" s="27" t="s">
        <v>308</v>
      </c>
      <c r="C344" s="27" t="s">
        <v>18</v>
      </c>
      <c r="D344" s="39">
        <f>D345+D348+D351</f>
        <v>37816</v>
      </c>
      <c r="E344" s="39">
        <f>E345+E348+E351</f>
        <v>37816</v>
      </c>
      <c r="F344" s="39">
        <f>F345+F348+F351</f>
        <v>0</v>
      </c>
      <c r="G344" s="39">
        <f>G345+G348+G351</f>
        <v>37998</v>
      </c>
      <c r="H344" s="28">
        <v>37998</v>
      </c>
      <c r="I344" s="28"/>
    </row>
    <row r="345" spans="1:9" s="5" customFormat="1" ht="25.5">
      <c r="A345" s="48" t="s">
        <v>309</v>
      </c>
      <c r="B345" s="27" t="s">
        <v>310</v>
      </c>
      <c r="C345" s="27" t="s">
        <v>18</v>
      </c>
      <c r="D345" s="39">
        <f aca="true" t="shared" si="48" ref="D345:G346">D346</f>
        <v>1417</v>
      </c>
      <c r="E345" s="39">
        <f t="shared" si="48"/>
        <v>1417</v>
      </c>
      <c r="F345" s="39">
        <f t="shared" si="48"/>
        <v>0</v>
      </c>
      <c r="G345" s="39">
        <f t="shared" si="48"/>
        <v>1417</v>
      </c>
      <c r="H345" s="28">
        <v>1417</v>
      </c>
      <c r="I345" s="28"/>
    </row>
    <row r="346" spans="1:9" s="50" customFormat="1" ht="26.25">
      <c r="A346" s="43" t="s">
        <v>515</v>
      </c>
      <c r="B346" s="3" t="s">
        <v>310</v>
      </c>
      <c r="C346" s="3" t="s">
        <v>514</v>
      </c>
      <c r="D346" s="29">
        <f t="shared" si="48"/>
        <v>1417</v>
      </c>
      <c r="E346" s="29">
        <f t="shared" si="48"/>
        <v>1417</v>
      </c>
      <c r="F346" s="29">
        <f t="shared" si="48"/>
        <v>0</v>
      </c>
      <c r="G346" s="29">
        <f t="shared" si="48"/>
        <v>1417</v>
      </c>
      <c r="H346" s="4"/>
      <c r="I346" s="4"/>
    </row>
    <row r="347" spans="1:9" s="5" customFormat="1" ht="38.25">
      <c r="A347" s="43" t="s">
        <v>158</v>
      </c>
      <c r="B347" s="3" t="s">
        <v>310</v>
      </c>
      <c r="C347" s="3" t="s">
        <v>159</v>
      </c>
      <c r="D347" s="29">
        <v>1417</v>
      </c>
      <c r="E347" s="29">
        <v>1417</v>
      </c>
      <c r="F347" s="29"/>
      <c r="G347" s="29">
        <v>1417</v>
      </c>
      <c r="H347" s="4">
        <v>1417</v>
      </c>
      <c r="I347" s="4"/>
    </row>
    <row r="348" spans="1:9" s="5" customFormat="1" ht="14.25">
      <c r="A348" s="48" t="s">
        <v>311</v>
      </c>
      <c r="B348" s="27" t="s">
        <v>312</v>
      </c>
      <c r="C348" s="27" t="s">
        <v>18</v>
      </c>
      <c r="D348" s="39">
        <f aca="true" t="shared" si="49" ref="D348:G349">D349</f>
        <v>924</v>
      </c>
      <c r="E348" s="39">
        <f t="shared" si="49"/>
        <v>924</v>
      </c>
      <c r="F348" s="39">
        <f t="shared" si="49"/>
        <v>0</v>
      </c>
      <c r="G348" s="39">
        <f t="shared" si="49"/>
        <v>924</v>
      </c>
      <c r="H348" s="28">
        <v>924</v>
      </c>
      <c r="I348" s="28"/>
    </row>
    <row r="349" spans="1:9" s="50" customFormat="1" ht="26.25">
      <c r="A349" s="43" t="s">
        <v>513</v>
      </c>
      <c r="B349" s="3" t="s">
        <v>312</v>
      </c>
      <c r="C349" s="3" t="s">
        <v>512</v>
      </c>
      <c r="D349" s="29">
        <f t="shared" si="49"/>
        <v>924</v>
      </c>
      <c r="E349" s="29">
        <f t="shared" si="49"/>
        <v>924</v>
      </c>
      <c r="F349" s="29">
        <f t="shared" si="49"/>
        <v>0</v>
      </c>
      <c r="G349" s="29">
        <f t="shared" si="49"/>
        <v>924</v>
      </c>
      <c r="H349" s="4"/>
      <c r="I349" s="4"/>
    </row>
    <row r="350" spans="1:9" s="5" customFormat="1" ht="14.25">
      <c r="A350" s="43" t="s">
        <v>313</v>
      </c>
      <c r="B350" s="3" t="s">
        <v>312</v>
      </c>
      <c r="C350" s="3" t="s">
        <v>314</v>
      </c>
      <c r="D350" s="29">
        <v>924</v>
      </c>
      <c r="E350" s="29">
        <v>924</v>
      </c>
      <c r="F350" s="29"/>
      <c r="G350" s="29">
        <v>924</v>
      </c>
      <c r="H350" s="4">
        <v>924</v>
      </c>
      <c r="I350" s="4"/>
    </row>
    <row r="351" spans="1:9" s="5" customFormat="1" ht="25.5">
      <c r="A351" s="48" t="s">
        <v>315</v>
      </c>
      <c r="B351" s="27" t="s">
        <v>316</v>
      </c>
      <c r="C351" s="27" t="s">
        <v>18</v>
      </c>
      <c r="D351" s="39">
        <f>D352+D355+D358</f>
        <v>35475</v>
      </c>
      <c r="E351" s="39">
        <f>E352+E355+E358</f>
        <v>35475</v>
      </c>
      <c r="F351" s="39">
        <f>F352+F355+F358</f>
        <v>0</v>
      </c>
      <c r="G351" s="39">
        <f>G352+G355+G358</f>
        <v>35657</v>
      </c>
      <c r="H351" s="28">
        <v>35657</v>
      </c>
      <c r="I351" s="28"/>
    </row>
    <row r="352" spans="1:9" s="50" customFormat="1" ht="26.25">
      <c r="A352" s="43" t="s">
        <v>515</v>
      </c>
      <c r="B352" s="3" t="s">
        <v>316</v>
      </c>
      <c r="C352" s="3" t="s">
        <v>514</v>
      </c>
      <c r="D352" s="29">
        <f>D353+D354</f>
        <v>27972.2</v>
      </c>
      <c r="E352" s="29">
        <f>E353+E354</f>
        <v>27972.2</v>
      </c>
      <c r="F352" s="29">
        <f>F353+F354</f>
        <v>0</v>
      </c>
      <c r="G352" s="29">
        <f>G353+G354</f>
        <v>27972.2</v>
      </c>
      <c r="H352" s="4"/>
      <c r="I352" s="4"/>
    </row>
    <row r="353" spans="1:9" s="5" customFormat="1" ht="38.25">
      <c r="A353" s="43" t="s">
        <v>158</v>
      </c>
      <c r="B353" s="3" t="s">
        <v>316</v>
      </c>
      <c r="C353" s="3" t="s">
        <v>159</v>
      </c>
      <c r="D353" s="29">
        <v>27919.7</v>
      </c>
      <c r="E353" s="29">
        <v>27919.7</v>
      </c>
      <c r="F353" s="29"/>
      <c r="G353" s="29">
        <v>27919.7</v>
      </c>
      <c r="H353" s="4">
        <v>27919.7</v>
      </c>
      <c r="I353" s="4"/>
    </row>
    <row r="354" spans="1:9" s="5" customFormat="1" ht="38.25">
      <c r="A354" s="43" t="s">
        <v>164</v>
      </c>
      <c r="B354" s="3" t="s">
        <v>316</v>
      </c>
      <c r="C354" s="3" t="s">
        <v>165</v>
      </c>
      <c r="D354" s="29">
        <v>52.5</v>
      </c>
      <c r="E354" s="29">
        <v>52.5</v>
      </c>
      <c r="F354" s="29"/>
      <c r="G354" s="29">
        <v>52.5</v>
      </c>
      <c r="H354" s="4">
        <v>52.5</v>
      </c>
      <c r="I354" s="4"/>
    </row>
    <row r="355" spans="1:9" s="5" customFormat="1" ht="25.5">
      <c r="A355" s="43" t="s">
        <v>503</v>
      </c>
      <c r="B355" s="3" t="s">
        <v>316</v>
      </c>
      <c r="C355" s="3" t="s">
        <v>502</v>
      </c>
      <c r="D355" s="29">
        <f>D356+D357</f>
        <v>7152.8</v>
      </c>
      <c r="E355" s="29">
        <f>E356+E357</f>
        <v>7152.8</v>
      </c>
      <c r="F355" s="29">
        <f>F356+F357</f>
        <v>0</v>
      </c>
      <c r="G355" s="29">
        <f>G356+G357</f>
        <v>7334.8</v>
      </c>
      <c r="H355" s="4"/>
      <c r="I355" s="4"/>
    </row>
    <row r="356" spans="1:9" s="5" customFormat="1" ht="25.5">
      <c r="A356" s="43" t="s">
        <v>97</v>
      </c>
      <c r="B356" s="3" t="s">
        <v>316</v>
      </c>
      <c r="C356" s="3" t="s">
        <v>98</v>
      </c>
      <c r="D356" s="29">
        <v>632</v>
      </c>
      <c r="E356" s="29">
        <v>632</v>
      </c>
      <c r="F356" s="29"/>
      <c r="G356" s="29">
        <v>632</v>
      </c>
      <c r="H356" s="4">
        <v>632</v>
      </c>
      <c r="I356" s="4"/>
    </row>
    <row r="357" spans="1:9" s="5" customFormat="1" ht="25.5">
      <c r="A357" s="43" t="s">
        <v>69</v>
      </c>
      <c r="B357" s="3" t="s">
        <v>316</v>
      </c>
      <c r="C357" s="3" t="s">
        <v>70</v>
      </c>
      <c r="D357" s="29">
        <v>6520.8</v>
      </c>
      <c r="E357" s="29">
        <v>6520.8</v>
      </c>
      <c r="F357" s="29"/>
      <c r="G357" s="29">
        <v>6702.8</v>
      </c>
      <c r="H357" s="4">
        <v>6702.8</v>
      </c>
      <c r="I357" s="4"/>
    </row>
    <row r="358" spans="1:9" s="5" customFormat="1" ht="14.25">
      <c r="A358" s="43" t="s">
        <v>508</v>
      </c>
      <c r="B358" s="3" t="s">
        <v>316</v>
      </c>
      <c r="C358" s="3" t="s">
        <v>507</v>
      </c>
      <c r="D358" s="29">
        <f>D359</f>
        <v>350</v>
      </c>
      <c r="E358" s="29">
        <f>E359</f>
        <v>350</v>
      </c>
      <c r="F358" s="29">
        <f>F359</f>
        <v>0</v>
      </c>
      <c r="G358" s="29">
        <f>G359</f>
        <v>350</v>
      </c>
      <c r="H358" s="4"/>
      <c r="I358" s="4"/>
    </row>
    <row r="359" spans="1:9" s="5" customFormat="1" ht="14.25">
      <c r="A359" s="43" t="s">
        <v>76</v>
      </c>
      <c r="B359" s="3" t="s">
        <v>316</v>
      </c>
      <c r="C359" s="3" t="s">
        <v>77</v>
      </c>
      <c r="D359" s="29">
        <v>350</v>
      </c>
      <c r="E359" s="29">
        <v>350</v>
      </c>
      <c r="F359" s="29"/>
      <c r="G359" s="29">
        <v>350</v>
      </c>
      <c r="H359" s="4">
        <v>350</v>
      </c>
      <c r="I359" s="4"/>
    </row>
    <row r="360" spans="1:9" s="5" customFormat="1" ht="38.25">
      <c r="A360" s="48" t="s">
        <v>317</v>
      </c>
      <c r="B360" s="27" t="s">
        <v>318</v>
      </c>
      <c r="C360" s="27" t="s">
        <v>18</v>
      </c>
      <c r="D360" s="39">
        <f>D361+D364</f>
        <v>714.4</v>
      </c>
      <c r="E360" s="39">
        <f>E361+E364</f>
        <v>714.4</v>
      </c>
      <c r="F360" s="39">
        <f>F361+F364</f>
        <v>0</v>
      </c>
      <c r="G360" s="39">
        <f>G361+G364</f>
        <v>637.4</v>
      </c>
      <c r="H360" s="28">
        <v>637.4</v>
      </c>
      <c r="I360" s="28"/>
    </row>
    <row r="361" spans="1:9" s="5" customFormat="1" ht="25.5">
      <c r="A361" s="48" t="s">
        <v>321</v>
      </c>
      <c r="B361" s="27" t="s">
        <v>322</v>
      </c>
      <c r="C361" s="27" t="s">
        <v>18</v>
      </c>
      <c r="D361" s="39">
        <f>D362</f>
        <v>2.4</v>
      </c>
      <c r="E361" s="39">
        <f aca="true" t="shared" si="50" ref="E361:G362">E362</f>
        <v>2.4</v>
      </c>
      <c r="F361" s="39">
        <f t="shared" si="50"/>
        <v>0</v>
      </c>
      <c r="G361" s="39">
        <f t="shared" si="50"/>
        <v>2.4</v>
      </c>
      <c r="H361" s="28">
        <v>2.4</v>
      </c>
      <c r="I361" s="28"/>
    </row>
    <row r="362" spans="1:9" s="50" customFormat="1" ht="26.25">
      <c r="A362" s="43" t="s">
        <v>503</v>
      </c>
      <c r="B362" s="3" t="s">
        <v>322</v>
      </c>
      <c r="C362" s="3" t="s">
        <v>502</v>
      </c>
      <c r="D362" s="29">
        <f>D363</f>
        <v>2.4</v>
      </c>
      <c r="E362" s="29">
        <f t="shared" si="50"/>
        <v>2.4</v>
      </c>
      <c r="F362" s="29">
        <f t="shared" si="50"/>
        <v>0</v>
      </c>
      <c r="G362" s="29">
        <f t="shared" si="50"/>
        <v>2.4</v>
      </c>
      <c r="H362" s="4"/>
      <c r="I362" s="4"/>
    </row>
    <row r="363" spans="1:9" s="5" customFormat="1" ht="25.5">
      <c r="A363" s="43" t="s">
        <v>69</v>
      </c>
      <c r="B363" s="3" t="s">
        <v>322</v>
      </c>
      <c r="C363" s="3" t="s">
        <v>70</v>
      </c>
      <c r="D363" s="29">
        <v>2.4</v>
      </c>
      <c r="E363" s="29">
        <v>2.4</v>
      </c>
      <c r="F363" s="29"/>
      <c r="G363" s="29">
        <v>2.4</v>
      </c>
      <c r="H363" s="4">
        <v>2.4</v>
      </c>
      <c r="I363" s="4"/>
    </row>
    <row r="364" spans="1:9" s="5" customFormat="1" ht="38.25">
      <c r="A364" s="48" t="s">
        <v>319</v>
      </c>
      <c r="B364" s="27" t="s">
        <v>320</v>
      </c>
      <c r="C364" s="27" t="s">
        <v>18</v>
      </c>
      <c r="D364" s="39">
        <f>D365</f>
        <v>712</v>
      </c>
      <c r="E364" s="39">
        <f aca="true" t="shared" si="51" ref="E364:G365">E365</f>
        <v>712</v>
      </c>
      <c r="F364" s="39">
        <f t="shared" si="51"/>
        <v>0</v>
      </c>
      <c r="G364" s="39">
        <f t="shared" si="51"/>
        <v>635</v>
      </c>
      <c r="H364" s="28">
        <v>635</v>
      </c>
      <c r="I364" s="28"/>
    </row>
    <row r="365" spans="1:9" s="50" customFormat="1" ht="26.25">
      <c r="A365" s="43" t="s">
        <v>503</v>
      </c>
      <c r="B365" s="3" t="s">
        <v>320</v>
      </c>
      <c r="C365" s="3" t="s">
        <v>502</v>
      </c>
      <c r="D365" s="29">
        <f>D366</f>
        <v>712</v>
      </c>
      <c r="E365" s="29">
        <f t="shared" si="51"/>
        <v>712</v>
      </c>
      <c r="F365" s="29">
        <f t="shared" si="51"/>
        <v>0</v>
      </c>
      <c r="G365" s="29">
        <f t="shared" si="51"/>
        <v>635</v>
      </c>
      <c r="H365" s="4"/>
      <c r="I365" s="4"/>
    </row>
    <row r="366" spans="1:9" s="5" customFormat="1" ht="25.5">
      <c r="A366" s="43" t="s">
        <v>69</v>
      </c>
      <c r="B366" s="3" t="s">
        <v>320</v>
      </c>
      <c r="C366" s="3" t="s">
        <v>70</v>
      </c>
      <c r="D366" s="29">
        <v>712</v>
      </c>
      <c r="E366" s="29">
        <v>712</v>
      </c>
      <c r="F366" s="29"/>
      <c r="G366" s="29">
        <v>635</v>
      </c>
      <c r="H366" s="4">
        <v>635</v>
      </c>
      <c r="I366" s="4"/>
    </row>
    <row r="367" spans="1:9" s="5" customFormat="1" ht="14.25">
      <c r="A367" s="48" t="s">
        <v>323</v>
      </c>
      <c r="B367" s="27" t="s">
        <v>324</v>
      </c>
      <c r="C367" s="27" t="s">
        <v>18</v>
      </c>
      <c r="D367" s="39">
        <f>D368+D372+D374+D377+D380+D389+D392+D394+D397+D400</f>
        <v>27205.6</v>
      </c>
      <c r="E367" s="39">
        <f>E368+E372+E374+E377+E380+E389+E392+E394+E397+E400</f>
        <v>27205.6</v>
      </c>
      <c r="F367" s="39">
        <f>F368+F372+F374+F377+F380+F389+F392+F394+F397+F400</f>
        <v>0</v>
      </c>
      <c r="G367" s="39">
        <f>G368+G372+G374+G377+G380+G389+G392+G394+G397+G400</f>
        <v>32912.4</v>
      </c>
      <c r="H367" s="28">
        <v>37872.4</v>
      </c>
      <c r="I367" s="28"/>
    </row>
    <row r="368" spans="1:9" s="5" customFormat="1" ht="51">
      <c r="A368" s="48" t="s">
        <v>347</v>
      </c>
      <c r="B368" s="27" t="s">
        <v>348</v>
      </c>
      <c r="C368" s="27" t="s">
        <v>18</v>
      </c>
      <c r="D368" s="39">
        <f>D369</f>
        <v>9</v>
      </c>
      <c r="E368" s="39">
        <f>E369</f>
        <v>9</v>
      </c>
      <c r="F368" s="39">
        <f>F369</f>
        <v>0</v>
      </c>
      <c r="G368" s="39">
        <f>G369</f>
        <v>45</v>
      </c>
      <c r="H368" s="28">
        <v>45</v>
      </c>
      <c r="I368" s="28"/>
    </row>
    <row r="369" spans="1:9" s="50" customFormat="1" ht="26.25">
      <c r="A369" s="43" t="s">
        <v>503</v>
      </c>
      <c r="B369" s="3" t="s">
        <v>348</v>
      </c>
      <c r="C369" s="3" t="s">
        <v>502</v>
      </c>
      <c r="D369" s="29">
        <f>D370+D371</f>
        <v>9</v>
      </c>
      <c r="E369" s="29">
        <f>E370+E371</f>
        <v>9</v>
      </c>
      <c r="F369" s="29">
        <f>F370+F371</f>
        <v>0</v>
      </c>
      <c r="G369" s="29">
        <f>G370+G371</f>
        <v>45</v>
      </c>
      <c r="H369" s="4"/>
      <c r="I369" s="4"/>
    </row>
    <row r="370" spans="1:9" s="5" customFormat="1" ht="25.5">
      <c r="A370" s="43" t="s">
        <v>97</v>
      </c>
      <c r="B370" s="3" t="s">
        <v>348</v>
      </c>
      <c r="C370" s="3" t="s">
        <v>98</v>
      </c>
      <c r="D370" s="29"/>
      <c r="E370" s="29"/>
      <c r="F370" s="29"/>
      <c r="G370" s="29">
        <v>7</v>
      </c>
      <c r="H370" s="4">
        <v>7</v>
      </c>
      <c r="I370" s="4"/>
    </row>
    <row r="371" spans="1:9" s="5" customFormat="1" ht="25.5">
      <c r="A371" s="43" t="s">
        <v>69</v>
      </c>
      <c r="B371" s="3" t="s">
        <v>348</v>
      </c>
      <c r="C371" s="3" t="s">
        <v>70</v>
      </c>
      <c r="D371" s="29">
        <v>9</v>
      </c>
      <c r="E371" s="29">
        <v>9</v>
      </c>
      <c r="F371" s="29"/>
      <c r="G371" s="29">
        <v>38</v>
      </c>
      <c r="H371" s="4">
        <v>38</v>
      </c>
      <c r="I371" s="4"/>
    </row>
    <row r="372" spans="1:9" s="5" customFormat="1" ht="25.5">
      <c r="A372" s="48" t="s">
        <v>349</v>
      </c>
      <c r="B372" s="27" t="s">
        <v>350</v>
      </c>
      <c r="C372" s="27" t="s">
        <v>18</v>
      </c>
      <c r="D372" s="39">
        <f>D373</f>
        <v>1381.4</v>
      </c>
      <c r="E372" s="39">
        <f>E373</f>
        <v>1381.4</v>
      </c>
      <c r="F372" s="39">
        <f>F373</f>
        <v>0</v>
      </c>
      <c r="G372" s="39">
        <f>G373</f>
        <v>1320.4</v>
      </c>
      <c r="H372" s="28">
        <v>1320.4</v>
      </c>
      <c r="I372" s="28"/>
    </row>
    <row r="373" spans="1:9" s="5" customFormat="1" ht="14.25">
      <c r="A373" s="43" t="s">
        <v>351</v>
      </c>
      <c r="B373" s="3" t="s">
        <v>350</v>
      </c>
      <c r="C373" s="3" t="s">
        <v>352</v>
      </c>
      <c r="D373" s="29">
        <v>1381.4</v>
      </c>
      <c r="E373" s="29">
        <v>1381.4</v>
      </c>
      <c r="F373" s="29"/>
      <c r="G373" s="29">
        <v>1320.4</v>
      </c>
      <c r="H373" s="4">
        <v>1320.4</v>
      </c>
      <c r="I373" s="4"/>
    </row>
    <row r="374" spans="1:9" s="5" customFormat="1" ht="76.5">
      <c r="A374" s="48" t="s">
        <v>353</v>
      </c>
      <c r="B374" s="27" t="s">
        <v>354</v>
      </c>
      <c r="C374" s="27" t="s">
        <v>18</v>
      </c>
      <c r="D374" s="39">
        <f>D375</f>
        <v>18.2</v>
      </c>
      <c r="E374" s="39">
        <v>18.2</v>
      </c>
      <c r="F374" s="39"/>
      <c r="G374" s="39"/>
      <c r="H374" s="28"/>
      <c r="I374" s="28"/>
    </row>
    <row r="375" spans="1:9" s="50" customFormat="1" ht="26.25">
      <c r="A375" s="43" t="s">
        <v>503</v>
      </c>
      <c r="B375" s="3" t="s">
        <v>354</v>
      </c>
      <c r="C375" s="3" t="s">
        <v>502</v>
      </c>
      <c r="D375" s="29">
        <f>D376</f>
        <v>18.2</v>
      </c>
      <c r="E375" s="29"/>
      <c r="F375" s="29"/>
      <c r="G375" s="29"/>
      <c r="H375" s="4"/>
      <c r="I375" s="4"/>
    </row>
    <row r="376" spans="1:9" s="5" customFormat="1" ht="25.5">
      <c r="A376" s="43" t="s">
        <v>69</v>
      </c>
      <c r="B376" s="3" t="s">
        <v>354</v>
      </c>
      <c r="C376" s="3" t="s">
        <v>70</v>
      </c>
      <c r="D376" s="29">
        <v>18.2</v>
      </c>
      <c r="E376" s="29">
        <v>18.2</v>
      </c>
      <c r="F376" s="29"/>
      <c r="G376" s="29"/>
      <c r="H376" s="4"/>
      <c r="I376" s="4"/>
    </row>
    <row r="377" spans="1:9" s="5" customFormat="1" ht="14.25">
      <c r="A377" s="48" t="s">
        <v>325</v>
      </c>
      <c r="B377" s="27" t="s">
        <v>326</v>
      </c>
      <c r="C377" s="27" t="s">
        <v>18</v>
      </c>
      <c r="D377" s="39">
        <f aca="true" t="shared" si="52" ref="D377:G378">D378</f>
        <v>1823</v>
      </c>
      <c r="E377" s="39">
        <f t="shared" si="52"/>
        <v>1823</v>
      </c>
      <c r="F377" s="39">
        <f t="shared" si="52"/>
        <v>0</v>
      </c>
      <c r="G377" s="39">
        <f t="shared" si="52"/>
        <v>1823</v>
      </c>
      <c r="H377" s="28">
        <v>1823</v>
      </c>
      <c r="I377" s="28"/>
    </row>
    <row r="378" spans="1:9" s="50" customFormat="1" ht="26.25">
      <c r="A378" s="43" t="s">
        <v>515</v>
      </c>
      <c r="B378" s="3" t="s">
        <v>326</v>
      </c>
      <c r="C378" s="3" t="s">
        <v>514</v>
      </c>
      <c r="D378" s="29">
        <f t="shared" si="52"/>
        <v>1823</v>
      </c>
      <c r="E378" s="29">
        <f t="shared" si="52"/>
        <v>1823</v>
      </c>
      <c r="F378" s="29">
        <f t="shared" si="52"/>
        <v>0</v>
      </c>
      <c r="G378" s="29">
        <f t="shared" si="52"/>
        <v>1823</v>
      </c>
      <c r="H378" s="4"/>
      <c r="I378" s="4"/>
    </row>
    <row r="379" spans="1:9" s="5" customFormat="1" ht="38.25">
      <c r="A379" s="43" t="s">
        <v>158</v>
      </c>
      <c r="B379" s="3" t="s">
        <v>326</v>
      </c>
      <c r="C379" s="3" t="s">
        <v>159</v>
      </c>
      <c r="D379" s="29">
        <v>1823</v>
      </c>
      <c r="E379" s="29">
        <v>1823</v>
      </c>
      <c r="F379" s="29"/>
      <c r="G379" s="29">
        <v>1823</v>
      </c>
      <c r="H379" s="4">
        <v>1823</v>
      </c>
      <c r="I379" s="4"/>
    </row>
    <row r="380" spans="1:9" s="5" customFormat="1" ht="14.25">
      <c r="A380" s="48" t="s">
        <v>327</v>
      </c>
      <c r="B380" s="27" t="s">
        <v>328</v>
      </c>
      <c r="C380" s="27" t="s">
        <v>18</v>
      </c>
      <c r="D380" s="39">
        <f>D381+D384+D387</f>
        <v>16658</v>
      </c>
      <c r="E380" s="39">
        <f>E381+E384+E387</f>
        <v>16658</v>
      </c>
      <c r="F380" s="39">
        <f>F381+F384+F387</f>
        <v>0</v>
      </c>
      <c r="G380" s="39">
        <f>G381+G384+G387</f>
        <v>16873</v>
      </c>
      <c r="H380" s="28">
        <v>16873</v>
      </c>
      <c r="I380" s="28"/>
    </row>
    <row r="381" spans="1:9" s="50" customFormat="1" ht="26.25">
      <c r="A381" s="43" t="s">
        <v>515</v>
      </c>
      <c r="B381" s="3" t="s">
        <v>328</v>
      </c>
      <c r="C381" s="3" t="s">
        <v>514</v>
      </c>
      <c r="D381" s="29">
        <f>D382+D383</f>
        <v>13837</v>
      </c>
      <c r="E381" s="29">
        <f>E382+E383</f>
        <v>13837</v>
      </c>
      <c r="F381" s="29">
        <f>F382+F383</f>
        <v>0</v>
      </c>
      <c r="G381" s="29">
        <f>G382+G383</f>
        <v>13837</v>
      </c>
      <c r="H381" s="4"/>
      <c r="I381" s="4"/>
    </row>
    <row r="382" spans="1:9" s="5" customFormat="1" ht="38.25">
      <c r="A382" s="43" t="s">
        <v>158</v>
      </c>
      <c r="B382" s="3" t="s">
        <v>328</v>
      </c>
      <c r="C382" s="3" t="s">
        <v>159</v>
      </c>
      <c r="D382" s="29">
        <v>13805</v>
      </c>
      <c r="E382" s="29">
        <v>13805</v>
      </c>
      <c r="F382" s="29"/>
      <c r="G382" s="29">
        <v>13805</v>
      </c>
      <c r="H382" s="4">
        <v>13805</v>
      </c>
      <c r="I382" s="4"/>
    </row>
    <row r="383" spans="1:9" s="5" customFormat="1" ht="38.25">
      <c r="A383" s="43" t="s">
        <v>164</v>
      </c>
      <c r="B383" s="3" t="s">
        <v>328</v>
      </c>
      <c r="C383" s="3" t="s">
        <v>165</v>
      </c>
      <c r="D383" s="29">
        <v>32</v>
      </c>
      <c r="E383" s="29">
        <v>32</v>
      </c>
      <c r="F383" s="29"/>
      <c r="G383" s="29">
        <v>32</v>
      </c>
      <c r="H383" s="4">
        <v>32</v>
      </c>
      <c r="I383" s="4"/>
    </row>
    <row r="384" spans="1:9" s="5" customFormat="1" ht="25.5">
      <c r="A384" s="43" t="s">
        <v>503</v>
      </c>
      <c r="B384" s="3" t="s">
        <v>328</v>
      </c>
      <c r="C384" s="3" t="s">
        <v>502</v>
      </c>
      <c r="D384" s="29">
        <f>D385+D386</f>
        <v>2766</v>
      </c>
      <c r="E384" s="29">
        <f>E385+E386</f>
        <v>2766</v>
      </c>
      <c r="F384" s="29">
        <f>F385+F386</f>
        <v>0</v>
      </c>
      <c r="G384" s="29">
        <f>G385+G386</f>
        <v>2981</v>
      </c>
      <c r="H384" s="4"/>
      <c r="I384" s="4"/>
    </row>
    <row r="385" spans="1:9" s="5" customFormat="1" ht="25.5">
      <c r="A385" s="43" t="s">
        <v>97</v>
      </c>
      <c r="B385" s="3" t="s">
        <v>328</v>
      </c>
      <c r="C385" s="3" t="s">
        <v>98</v>
      </c>
      <c r="D385" s="29">
        <v>657</v>
      </c>
      <c r="E385" s="29">
        <v>657</v>
      </c>
      <c r="F385" s="29"/>
      <c r="G385" s="29">
        <v>515</v>
      </c>
      <c r="H385" s="4">
        <v>515</v>
      </c>
      <c r="I385" s="4"/>
    </row>
    <row r="386" spans="1:9" s="5" customFormat="1" ht="25.5">
      <c r="A386" s="43" t="s">
        <v>69</v>
      </c>
      <c r="B386" s="3" t="s">
        <v>328</v>
      </c>
      <c r="C386" s="3" t="s">
        <v>70</v>
      </c>
      <c r="D386" s="29">
        <v>2109</v>
      </c>
      <c r="E386" s="29">
        <v>2109</v>
      </c>
      <c r="F386" s="29"/>
      <c r="G386" s="29">
        <v>2466</v>
      </c>
      <c r="H386" s="4">
        <v>2466</v>
      </c>
      <c r="I386" s="4"/>
    </row>
    <row r="387" spans="1:9" s="5" customFormat="1" ht="14.25">
      <c r="A387" s="43" t="s">
        <v>508</v>
      </c>
      <c r="B387" s="3" t="s">
        <v>328</v>
      </c>
      <c r="C387" s="3" t="s">
        <v>507</v>
      </c>
      <c r="D387" s="29">
        <f>D388</f>
        <v>55</v>
      </c>
      <c r="E387" s="29">
        <f>E388</f>
        <v>55</v>
      </c>
      <c r="F387" s="29">
        <f>F388</f>
        <v>0</v>
      </c>
      <c r="G387" s="29">
        <f>G388</f>
        <v>55</v>
      </c>
      <c r="H387" s="4"/>
      <c r="I387" s="4"/>
    </row>
    <row r="388" spans="1:9" s="5" customFormat="1" ht="14.25">
      <c r="A388" s="43" t="s">
        <v>76</v>
      </c>
      <c r="B388" s="3" t="s">
        <v>328</v>
      </c>
      <c r="C388" s="3" t="s">
        <v>77</v>
      </c>
      <c r="D388" s="29">
        <v>55</v>
      </c>
      <c r="E388" s="29">
        <v>55</v>
      </c>
      <c r="F388" s="29"/>
      <c r="G388" s="29">
        <v>55</v>
      </c>
      <c r="H388" s="4">
        <v>55</v>
      </c>
      <c r="I388" s="4"/>
    </row>
    <row r="389" spans="1:9" s="5" customFormat="1" ht="14.25">
      <c r="A389" s="48" t="s">
        <v>329</v>
      </c>
      <c r="B389" s="27" t="s">
        <v>330</v>
      </c>
      <c r="C389" s="27" t="s">
        <v>18</v>
      </c>
      <c r="D389" s="39">
        <f aca="true" t="shared" si="53" ref="D389:G390">D390</f>
        <v>1146</v>
      </c>
      <c r="E389" s="39">
        <f t="shared" si="53"/>
        <v>1146</v>
      </c>
      <c r="F389" s="39">
        <f t="shared" si="53"/>
        <v>0</v>
      </c>
      <c r="G389" s="39">
        <f t="shared" si="53"/>
        <v>1146</v>
      </c>
      <c r="H389" s="28">
        <v>1146</v>
      </c>
      <c r="I389" s="28"/>
    </row>
    <row r="390" spans="1:9" s="50" customFormat="1" ht="26.25">
      <c r="A390" s="43" t="s">
        <v>515</v>
      </c>
      <c r="B390" s="3" t="s">
        <v>330</v>
      </c>
      <c r="C390" s="3" t="s">
        <v>514</v>
      </c>
      <c r="D390" s="29">
        <f t="shared" si="53"/>
        <v>1146</v>
      </c>
      <c r="E390" s="29">
        <f t="shared" si="53"/>
        <v>1146</v>
      </c>
      <c r="F390" s="29">
        <f t="shared" si="53"/>
        <v>0</v>
      </c>
      <c r="G390" s="29">
        <f t="shared" si="53"/>
        <v>1146</v>
      </c>
      <c r="H390" s="4"/>
      <c r="I390" s="4"/>
    </row>
    <row r="391" spans="1:9" s="5" customFormat="1" ht="38.25">
      <c r="A391" s="43" t="s">
        <v>158</v>
      </c>
      <c r="B391" s="3" t="s">
        <v>330</v>
      </c>
      <c r="C391" s="3" t="s">
        <v>159</v>
      </c>
      <c r="D391" s="29">
        <v>1146</v>
      </c>
      <c r="E391" s="29">
        <v>1146</v>
      </c>
      <c r="F391" s="29"/>
      <c r="G391" s="29">
        <v>1146</v>
      </c>
      <c r="H391" s="4">
        <v>1146</v>
      </c>
      <c r="I391" s="4"/>
    </row>
    <row r="392" spans="1:9" s="5" customFormat="1" ht="14.25">
      <c r="A392" s="48" t="s">
        <v>331</v>
      </c>
      <c r="B392" s="27" t="s">
        <v>332</v>
      </c>
      <c r="C392" s="27" t="s">
        <v>18</v>
      </c>
      <c r="D392" s="39">
        <f>D393</f>
        <v>210</v>
      </c>
      <c r="E392" s="39">
        <f>E393</f>
        <v>210</v>
      </c>
      <c r="F392" s="39">
        <f>F393</f>
        <v>0</v>
      </c>
      <c r="G392" s="39">
        <f>G393</f>
        <v>210</v>
      </c>
      <c r="H392" s="28">
        <v>210</v>
      </c>
      <c r="I392" s="28"/>
    </row>
    <row r="393" spans="1:9" s="5" customFormat="1" ht="14.25">
      <c r="A393" s="43" t="s">
        <v>333</v>
      </c>
      <c r="B393" s="3" t="s">
        <v>332</v>
      </c>
      <c r="C393" s="3" t="s">
        <v>334</v>
      </c>
      <c r="D393" s="29">
        <v>210</v>
      </c>
      <c r="E393" s="29">
        <v>210</v>
      </c>
      <c r="F393" s="29"/>
      <c r="G393" s="29">
        <v>210</v>
      </c>
      <c r="H393" s="4">
        <v>210</v>
      </c>
      <c r="I393" s="4"/>
    </row>
    <row r="394" spans="1:9" s="5" customFormat="1" ht="14.25">
      <c r="A394" s="48" t="s">
        <v>335</v>
      </c>
      <c r="B394" s="27" t="s">
        <v>336</v>
      </c>
      <c r="C394" s="27" t="s">
        <v>18</v>
      </c>
      <c r="D394" s="39">
        <f aca="true" t="shared" si="54" ref="D394:G395">D395</f>
        <v>600</v>
      </c>
      <c r="E394" s="39">
        <f t="shared" si="54"/>
        <v>600</v>
      </c>
      <c r="F394" s="39">
        <f t="shared" si="54"/>
        <v>0</v>
      </c>
      <c r="G394" s="39">
        <f t="shared" si="54"/>
        <v>600</v>
      </c>
      <c r="H394" s="28">
        <v>600</v>
      </c>
      <c r="I394" s="28"/>
    </row>
    <row r="395" spans="1:9" s="50" customFormat="1" ht="26.25">
      <c r="A395" s="43" t="s">
        <v>503</v>
      </c>
      <c r="B395" s="3" t="s">
        <v>336</v>
      </c>
      <c r="C395" s="3" t="s">
        <v>502</v>
      </c>
      <c r="D395" s="29">
        <f t="shared" si="54"/>
        <v>600</v>
      </c>
      <c r="E395" s="29">
        <f t="shared" si="54"/>
        <v>600</v>
      </c>
      <c r="F395" s="29">
        <f t="shared" si="54"/>
        <v>0</v>
      </c>
      <c r="G395" s="29">
        <f t="shared" si="54"/>
        <v>600</v>
      </c>
      <c r="H395" s="4"/>
      <c r="I395" s="4"/>
    </row>
    <row r="396" spans="1:9" s="5" customFormat="1" ht="25.5">
      <c r="A396" s="43" t="s">
        <v>69</v>
      </c>
      <c r="B396" s="3" t="s">
        <v>336</v>
      </c>
      <c r="C396" s="3" t="s">
        <v>70</v>
      </c>
      <c r="D396" s="29">
        <v>600</v>
      </c>
      <c r="E396" s="29">
        <v>600</v>
      </c>
      <c r="F396" s="29"/>
      <c r="G396" s="29">
        <v>600</v>
      </c>
      <c r="H396" s="4">
        <v>600</v>
      </c>
      <c r="I396" s="4"/>
    </row>
    <row r="397" spans="1:9" s="5" customFormat="1" ht="25.5">
      <c r="A397" s="48" t="s">
        <v>337</v>
      </c>
      <c r="B397" s="27" t="s">
        <v>338</v>
      </c>
      <c r="C397" s="27" t="s">
        <v>18</v>
      </c>
      <c r="D397" s="39">
        <f aca="true" t="shared" si="55" ref="D397:G398">D398</f>
        <v>360</v>
      </c>
      <c r="E397" s="39">
        <f t="shared" si="55"/>
        <v>360</v>
      </c>
      <c r="F397" s="39">
        <f t="shared" si="55"/>
        <v>0</v>
      </c>
      <c r="G397" s="39">
        <f t="shared" si="55"/>
        <v>360</v>
      </c>
      <c r="H397" s="28">
        <v>360</v>
      </c>
      <c r="I397" s="28"/>
    </row>
    <row r="398" spans="1:9" s="50" customFormat="1" ht="15">
      <c r="A398" s="43" t="s">
        <v>518</v>
      </c>
      <c r="B398" s="3" t="s">
        <v>338</v>
      </c>
      <c r="C398" s="3" t="s">
        <v>517</v>
      </c>
      <c r="D398" s="29">
        <f t="shared" si="55"/>
        <v>360</v>
      </c>
      <c r="E398" s="29">
        <f t="shared" si="55"/>
        <v>360</v>
      </c>
      <c r="F398" s="29">
        <f t="shared" si="55"/>
        <v>0</v>
      </c>
      <c r="G398" s="29">
        <f t="shared" si="55"/>
        <v>360</v>
      </c>
      <c r="H398" s="4"/>
      <c r="I398" s="4"/>
    </row>
    <row r="399" spans="1:9" s="5" customFormat="1" ht="14.25">
      <c r="A399" s="43" t="s">
        <v>339</v>
      </c>
      <c r="B399" s="3" t="s">
        <v>338</v>
      </c>
      <c r="C399" s="3" t="s">
        <v>340</v>
      </c>
      <c r="D399" s="29">
        <v>360</v>
      </c>
      <c r="E399" s="29">
        <v>360</v>
      </c>
      <c r="F399" s="29"/>
      <c r="G399" s="29">
        <v>360</v>
      </c>
      <c r="H399" s="4">
        <v>360</v>
      </c>
      <c r="I399" s="4"/>
    </row>
    <row r="400" spans="1:9" s="5" customFormat="1" ht="14.25">
      <c r="A400" s="48" t="s">
        <v>343</v>
      </c>
      <c r="B400" s="27" t="s">
        <v>344</v>
      </c>
      <c r="C400" s="27" t="s">
        <v>18</v>
      </c>
      <c r="D400" s="39">
        <v>5000</v>
      </c>
      <c r="E400" s="39">
        <v>5000</v>
      </c>
      <c r="F400" s="39"/>
      <c r="G400" s="39">
        <v>10535</v>
      </c>
      <c r="H400" s="28">
        <v>10535</v>
      </c>
      <c r="I400" s="28"/>
    </row>
    <row r="401" spans="1:9" s="5" customFormat="1" ht="14.25" hidden="1">
      <c r="A401" s="43" t="s">
        <v>345</v>
      </c>
      <c r="B401" s="3" t="s">
        <v>344</v>
      </c>
      <c r="C401" s="3" t="s">
        <v>346</v>
      </c>
      <c r="D401" s="29">
        <v>5000</v>
      </c>
      <c r="E401" s="29">
        <v>5000</v>
      </c>
      <c r="F401" s="29"/>
      <c r="G401" s="29">
        <v>10535</v>
      </c>
      <c r="H401" s="4">
        <v>10535</v>
      </c>
      <c r="I401" s="4"/>
    </row>
    <row r="402" spans="1:9" ht="15">
      <c r="A402" s="56" t="s">
        <v>23</v>
      </c>
      <c r="B402" s="56"/>
      <c r="C402" s="56"/>
      <c r="D402" s="40">
        <f>D18+D107+D122+D155+D216+D231+D258+D280+D284+D360+D367</f>
        <v>714247.9000000001</v>
      </c>
      <c r="E402" s="41"/>
      <c r="F402" s="41"/>
      <c r="G402" s="40">
        <f>G17</f>
        <v>733594.7</v>
      </c>
      <c r="H402" s="23"/>
      <c r="I402" s="23"/>
    </row>
  </sheetData>
  <sheetProtection/>
  <mergeCells count="6">
    <mergeCell ref="A402:C402"/>
    <mergeCell ref="A11:G11"/>
    <mergeCell ref="A13:A14"/>
    <mergeCell ref="B13:B14"/>
    <mergeCell ref="C13:C14"/>
    <mergeCell ref="D13:G13"/>
  </mergeCells>
  <printOptions/>
  <pageMargins left="0.7874015748031497" right="0.7874015748031497" top="0.7874015748031497" bottom="0.5905511811023623" header="0.31496062992125984" footer="0.31496062992125984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29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</v>
      </c>
    </row>
    <row r="3" ht="15">
      <c r="B3" s="2"/>
    </row>
    <row r="4" ht="15">
      <c r="B4" s="1" t="e">
        <f>Лист1!$A$15:$I$17</f>
        <v>#VALUE!</v>
      </c>
    </row>
    <row r="5" ht="15">
      <c r="B5" s="2">
        <v>1.06</v>
      </c>
    </row>
    <row r="6" ht="15">
      <c r="B6" s="2" t="s">
        <v>44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7</v>
      </c>
    </row>
    <row r="14" ht="15"/>
    <row r="15" spans="1:2" ht="15">
      <c r="A15" s="2" t="s">
        <v>46</v>
      </c>
      <c r="B15" s="2">
        <v>1633</v>
      </c>
    </row>
    <row r="16" spans="1:2" ht="15">
      <c r="A16" s="2">
        <v>1</v>
      </c>
      <c r="B16" s="1" t="s">
        <v>2</v>
      </c>
    </row>
    <row r="17" ht="15">
      <c r="B17" s="1" t="s">
        <v>45</v>
      </c>
    </row>
    <row r="18" spans="1:17" ht="15">
      <c r="A18" s="2" t="str">
        <f>Лист1!15:15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N18"/>
      <c r="O18"/>
      <c r="P18"/>
      <c r="Q18"/>
    </row>
    <row r="19" spans="1:12" ht="15">
      <c r="A19" s="2" t="str">
        <f>Лист1!16:16</f>
        <v>Название</v>
      </c>
      <c r="B19" s="2" t="s">
        <v>0</v>
      </c>
      <c r="C19" s="2">
        <v>2</v>
      </c>
      <c r="D19" s="1" t="s">
        <v>5</v>
      </c>
      <c r="E19" s="1" t="s">
        <v>8</v>
      </c>
      <c r="F19" s="1" t="s">
        <v>42</v>
      </c>
      <c r="G19" s="1" t="s">
        <v>11</v>
      </c>
      <c r="H19" s="1" t="s">
        <v>12</v>
      </c>
      <c r="I19" s="1" t="s">
        <v>13</v>
      </c>
      <c r="J19" s="1" t="s">
        <v>14</v>
      </c>
      <c r="K19" s="1" t="s">
        <v>15</v>
      </c>
      <c r="L19" s="1" t="s">
        <v>16</v>
      </c>
    </row>
    <row r="20" spans="3:17" ht="15">
      <c r="C20" s="1">
        <v>0.7055475115776062</v>
      </c>
      <c r="D20" s="1" t="s">
        <v>5</v>
      </c>
      <c r="E20" s="1" t="s">
        <v>24</v>
      </c>
      <c r="F20" s="1" t="s">
        <v>42</v>
      </c>
      <c r="G20" s="1" t="s">
        <v>25</v>
      </c>
      <c r="H20" s="1" t="s">
        <v>26</v>
      </c>
      <c r="I20" s="1" t="s">
        <v>27</v>
      </c>
      <c r="J20" s="1" t="s">
        <v>28</v>
      </c>
      <c r="K20" s="1" t="s">
        <v>29</v>
      </c>
      <c r="L20" s="1" t="s">
        <v>30</v>
      </c>
      <c r="M20" s="1" t="s">
        <v>17</v>
      </c>
      <c r="N20" s="1" t="s">
        <v>39</v>
      </c>
      <c r="O20" s="1" t="s">
        <v>40</v>
      </c>
      <c r="P20" s="1" t="s">
        <v>41</v>
      </c>
      <c r="Q20" s="1" t="s">
        <v>43</v>
      </c>
    </row>
    <row r="21" spans="3:12" s="2" customFormat="1" ht="15">
      <c r="C21" s="2" t="e">
        <f>_XLL.OFFICECOMCLIENT.APPLICATION.RANGELINK(C22:C23,D21:M21)</f>
        <v>#NAME?</v>
      </c>
      <c r="D21" s="2" t="str">
        <f>_XLL.OFFICECOMCLIENT.APPLICATION.COLUMNLINK(Лист1!A:A)</f>
        <v>Column 1, 27893571</v>
      </c>
      <c r="E21" s="2" t="str">
        <f>_XLL.OFFICECOMCLIENT.APPLICATION.COLUMNLINK(Лист1!B:B)</f>
        <v>Column 2, 25699292</v>
      </c>
      <c r="F21" s="2" t="str">
        <f>_XLL.OFFICECOMCLIENT.APPLICATION.COLUMNLINK(Лист1!C:C)</f>
        <v>Column 3, 25699261</v>
      </c>
      <c r="G21" s="2" t="str">
        <f>_XLL.OFFICECOMCLIENT.APPLICATION.COLUMNLINK(Лист1!E:E)</f>
        <v>Column 5, 25699277</v>
      </c>
      <c r="H21" s="2" t="str">
        <f>_XLL.OFFICECOMCLIENT.APPLICATION.COLUMNLINK(Лист1!D:D)</f>
        <v>Column 4, 25699323</v>
      </c>
      <c r="I21" s="2" t="str">
        <f>_XLL.OFFICECOMCLIENT.APPLICATION.COLUMNLINK(Лист1!F:F)</f>
        <v>Column 6, 25699308</v>
      </c>
      <c r="J21" s="2" t="str">
        <f>_XLL.OFFICECOMCLIENT.APPLICATION.COLUMNLINK(Лист1!H:H)</f>
        <v>Column 8, 25699277</v>
      </c>
      <c r="K21" s="2" t="e">
        <f>_XLL.OFFICECOMCLIENT.APPLICATION.COLUMNLINK(Лист1!G:G)</f>
        <v>#NAME?</v>
      </c>
      <c r="L21" s="2" t="str">
        <f>_XLL.OFFICECOMCLIENT.APPLICATION.COLUMNLINK(Лист1!I:I)</f>
        <v>Column 9, 25699323</v>
      </c>
    </row>
    <row r="22" spans="3:17" ht="15">
      <c r="C22" s="2" t="str">
        <f>_XLL.OFFICECOMCLIENT.APPLICATION.ROWLINK(Лист1!$17:$17)</f>
        <v>Row 17, 25699292</v>
      </c>
      <c r="M22" s="1">
        <v>1</v>
      </c>
      <c r="N22" s="1" t="s">
        <v>18</v>
      </c>
      <c r="O22" s="1" t="s">
        <v>18</v>
      </c>
      <c r="P22" s="1" t="s">
        <v>18</v>
      </c>
      <c r="Q22" s="1" t="s">
        <v>18</v>
      </c>
    </row>
    <row r="23" spans="3:16" ht="15">
      <c r="C23" s="2" t="str">
        <f>_XLL.OFFICECOMCLIENT.APPLICATION.ROWLINK(Лист1!$18:$18)</f>
        <v>Row 18, 25699261</v>
      </c>
      <c r="M23" s="1">
        <v>2</v>
      </c>
      <c r="N23" s="1" t="s">
        <v>355</v>
      </c>
      <c r="O23" s="1" t="s">
        <v>18</v>
      </c>
      <c r="P23" s="1" t="s">
        <v>18</v>
      </c>
    </row>
    <row r="24" spans="3:16" ht="15">
      <c r="C24" s="2" t="str">
        <f>_XLL.OFFICECOMCLIENT.APPLICATION.ROWLINK(Лист1!$19:$19)</f>
        <v>Row 19, 25699261</v>
      </c>
      <c r="M24" s="1">
        <v>3</v>
      </c>
      <c r="N24" s="1" t="s">
        <v>356</v>
      </c>
      <c r="O24" s="1" t="s">
        <v>18</v>
      </c>
      <c r="P24" s="1" t="s">
        <v>18</v>
      </c>
    </row>
    <row r="25" spans="3:16" ht="15">
      <c r="C25" s="2" t="str">
        <f>_XLL.OFFICECOMCLIENT.APPLICATION.ROWLINK(Лист1!$29:$29)</f>
        <v>Row 29, 25699308</v>
      </c>
      <c r="M25" s="1">
        <v>10</v>
      </c>
      <c r="N25" s="1" t="s">
        <v>356</v>
      </c>
      <c r="O25" s="1" t="s">
        <v>357</v>
      </c>
      <c r="P25" s="1" t="s">
        <v>18</v>
      </c>
    </row>
    <row r="26" spans="3:16" ht="15">
      <c r="C26" s="2" t="str">
        <f>_XLL.OFFICECOMCLIENT.APPLICATION.ROWLINK(Лист1!$31:$31)</f>
        <v>Row 31, 25699277</v>
      </c>
      <c r="M26" s="1">
        <v>11</v>
      </c>
      <c r="N26" s="1" t="s">
        <v>356</v>
      </c>
      <c r="O26" s="1" t="s">
        <v>357</v>
      </c>
      <c r="P26" s="1" t="s">
        <v>55</v>
      </c>
    </row>
    <row r="27" spans="3:16" ht="15">
      <c r="C27" s="2" t="str">
        <f>_XLL.OFFICECOMCLIENT.APPLICATION.ROWLINK(Лист1!$20:$20)</f>
        <v>Row 20, 25699308</v>
      </c>
      <c r="M27" s="1">
        <v>4</v>
      </c>
      <c r="N27" s="1" t="s">
        <v>356</v>
      </c>
      <c r="O27" s="1" t="s">
        <v>358</v>
      </c>
      <c r="P27" s="1" t="s">
        <v>18</v>
      </c>
    </row>
    <row r="28" spans="3:16" ht="15">
      <c r="C28" s="2" t="str">
        <f>_XLL.OFFICECOMCLIENT.APPLICATION.ROWLINK(Лист1!$22:$22)</f>
        <v>Row 22, 25699308</v>
      </c>
      <c r="M28" s="1">
        <v>5</v>
      </c>
      <c r="N28" s="1" t="s">
        <v>356</v>
      </c>
      <c r="O28" s="1" t="s">
        <v>358</v>
      </c>
      <c r="P28" s="1" t="s">
        <v>59</v>
      </c>
    </row>
    <row r="29" spans="3:16" ht="15">
      <c r="C29" s="2" t="str">
        <f>_XLL.OFFICECOMCLIENT.APPLICATION.ROWLINK(Лист1!$23:$23)</f>
        <v>Row 23, 25699292</v>
      </c>
      <c r="M29" s="1">
        <v>6</v>
      </c>
      <c r="N29" s="1" t="s">
        <v>356</v>
      </c>
      <c r="O29" s="1" t="s">
        <v>359</v>
      </c>
      <c r="P29" s="1" t="s">
        <v>18</v>
      </c>
    </row>
    <row r="30" spans="3:16" ht="15">
      <c r="C30" s="2" t="str">
        <f>_XLL.OFFICECOMCLIENT.APPLICATION.ROWLINK(Лист1!$25:$25)</f>
        <v>Row 25, 25699292</v>
      </c>
      <c r="M30" s="1">
        <v>7</v>
      </c>
      <c r="N30" s="1" t="s">
        <v>356</v>
      </c>
      <c r="O30" s="1" t="s">
        <v>359</v>
      </c>
      <c r="P30" s="1" t="s">
        <v>63</v>
      </c>
    </row>
    <row r="31" spans="3:16" ht="15">
      <c r="C31" s="2" t="str">
        <f>_XLL.OFFICECOMCLIENT.APPLICATION.ROWLINK(Лист1!$26:$26)</f>
        <v>Row 26, 25699292</v>
      </c>
      <c r="M31" s="1">
        <v>8</v>
      </c>
      <c r="N31" s="1" t="s">
        <v>356</v>
      </c>
      <c r="O31" s="1" t="s">
        <v>360</v>
      </c>
      <c r="P31" s="1" t="s">
        <v>18</v>
      </c>
    </row>
    <row r="32" spans="3:16" ht="15">
      <c r="C32" s="2" t="str">
        <f>_XLL.OFFICECOMCLIENT.APPLICATION.ROWLINK(Лист1!$28:$28)</f>
        <v>Row 28, 25699292</v>
      </c>
      <c r="M32" s="1">
        <v>9</v>
      </c>
      <c r="N32" s="1" t="s">
        <v>356</v>
      </c>
      <c r="O32" s="1" t="s">
        <v>360</v>
      </c>
      <c r="P32" s="1" t="s">
        <v>55</v>
      </c>
    </row>
    <row r="33" spans="3:16" ht="15">
      <c r="C33" s="2" t="str">
        <f>_XLL.OFFICECOMCLIENT.APPLICATION.ROWLINK(Лист1!$37:$37)</f>
        <v>Row 37, 25699261</v>
      </c>
      <c r="M33" s="1">
        <v>15</v>
      </c>
      <c r="N33" s="1" t="s">
        <v>356</v>
      </c>
      <c r="O33" s="1" t="s">
        <v>361</v>
      </c>
      <c r="P33" s="1" t="s">
        <v>18</v>
      </c>
    </row>
    <row r="34" spans="3:16" ht="15">
      <c r="C34" s="2" t="str">
        <f>_XLL.OFFICECOMCLIENT.APPLICATION.ROWLINK(Лист1!$39:$39)</f>
        <v>Row 39, 25699277</v>
      </c>
      <c r="M34" s="1">
        <v>16</v>
      </c>
      <c r="N34" s="1" t="s">
        <v>356</v>
      </c>
      <c r="O34" s="1" t="s">
        <v>361</v>
      </c>
      <c r="P34" s="1" t="s">
        <v>63</v>
      </c>
    </row>
    <row r="35" spans="3:16" ht="15">
      <c r="C35" s="2" t="str">
        <f>_XLL.OFFICECOMCLIENT.APPLICATION.ROWLINK(Лист1!$32:$32)</f>
        <v>Row 32, 25699277</v>
      </c>
      <c r="M35" s="1">
        <v>12</v>
      </c>
      <c r="N35" s="1" t="s">
        <v>356</v>
      </c>
      <c r="O35" s="1" t="s">
        <v>362</v>
      </c>
      <c r="P35" s="1" t="s">
        <v>18</v>
      </c>
    </row>
    <row r="36" spans="3:16" ht="15">
      <c r="C36" s="2" t="str">
        <f>_XLL.OFFICECOMCLIENT.APPLICATION.ROWLINK(Лист1!$34:$34)</f>
        <v>Row 34, 25699277</v>
      </c>
      <c r="M36" s="1">
        <v>13</v>
      </c>
      <c r="N36" s="1" t="s">
        <v>356</v>
      </c>
      <c r="O36" s="1" t="s">
        <v>362</v>
      </c>
      <c r="P36" s="1" t="s">
        <v>70</v>
      </c>
    </row>
    <row r="37" spans="3:16" ht="15">
      <c r="C37" s="2" t="str">
        <f>_XLL.OFFICECOMCLIENT.APPLICATION.ROWLINK(Лист1!$36:$36)</f>
        <v>Row 36, 25699323</v>
      </c>
      <c r="M37" s="1">
        <v>14</v>
      </c>
      <c r="N37" s="1" t="s">
        <v>356</v>
      </c>
      <c r="O37" s="1" t="s">
        <v>362</v>
      </c>
      <c r="P37" s="1" t="s">
        <v>63</v>
      </c>
    </row>
    <row r="38" spans="3:16" ht="15">
      <c r="C38" s="2" t="str">
        <f>_XLL.OFFICECOMCLIENT.APPLICATION.ROWLINK(Лист1!$40:$40)</f>
        <v>Row 40, 25699292</v>
      </c>
      <c r="M38" s="1">
        <v>17</v>
      </c>
      <c r="N38" s="1" t="s">
        <v>363</v>
      </c>
      <c r="O38" s="1" t="s">
        <v>18</v>
      </c>
      <c r="P38" s="1" t="s">
        <v>18</v>
      </c>
    </row>
    <row r="39" spans="3:16" ht="15">
      <c r="C39" s="2" t="str">
        <f>_XLL.OFFICECOMCLIENT.APPLICATION.ROWLINK(Лист1!$60:$60)</f>
        <v>Row 60, 25699261</v>
      </c>
      <c r="M39" s="1">
        <v>29</v>
      </c>
      <c r="N39" s="1" t="s">
        <v>363</v>
      </c>
      <c r="O39" s="1" t="s">
        <v>364</v>
      </c>
      <c r="P39" s="1" t="s">
        <v>18</v>
      </c>
    </row>
    <row r="40" spans="3:16" ht="15">
      <c r="C40" s="2" t="str">
        <f>_XLL.OFFICECOMCLIENT.APPLICATION.ROWLINK(Лист1!$62:$62)</f>
        <v>Row 62, 25699261</v>
      </c>
      <c r="M40" s="1">
        <v>30</v>
      </c>
      <c r="N40" s="1" t="s">
        <v>363</v>
      </c>
      <c r="O40" s="1" t="s">
        <v>364</v>
      </c>
      <c r="P40" s="1" t="s">
        <v>70</v>
      </c>
    </row>
    <row r="41" spans="3:16" ht="15">
      <c r="C41" s="2" t="str">
        <f>_XLL.OFFICECOMCLIENT.APPLICATION.ROWLINK(Лист1!$63:$63)</f>
        <v>Row 63, 25699308</v>
      </c>
      <c r="M41" s="1">
        <v>31</v>
      </c>
      <c r="N41" s="1" t="s">
        <v>363</v>
      </c>
      <c r="O41" s="1" t="s">
        <v>365</v>
      </c>
      <c r="P41" s="1" t="s">
        <v>18</v>
      </c>
    </row>
    <row r="42" spans="3:16" ht="15">
      <c r="C42" s="2" t="str">
        <f>_XLL.OFFICECOMCLIENT.APPLICATION.ROWLINK(Лист1!$65:$65)</f>
        <v>Row 65, 25699261</v>
      </c>
      <c r="M42" s="1">
        <v>32</v>
      </c>
      <c r="N42" s="1" t="s">
        <v>363</v>
      </c>
      <c r="O42" s="1" t="s">
        <v>365</v>
      </c>
      <c r="P42" s="1" t="s">
        <v>70</v>
      </c>
    </row>
    <row r="43" spans="3:16" ht="15">
      <c r="C43" s="2" t="str">
        <f>_XLL.OFFICECOMCLIENT.APPLICATION.ROWLINK(Лист1!$67:$67)</f>
        <v>Row 67, 25699308</v>
      </c>
      <c r="M43" s="1">
        <v>33</v>
      </c>
      <c r="N43" s="1" t="s">
        <v>363</v>
      </c>
      <c r="O43" s="1" t="s">
        <v>365</v>
      </c>
      <c r="P43" s="1" t="s">
        <v>59</v>
      </c>
    </row>
    <row r="44" spans="3:16" ht="15">
      <c r="C44" s="2" t="str">
        <f>_XLL.OFFICECOMCLIENT.APPLICATION.ROWLINK(Лист1!$69:$69)</f>
        <v>Row 69, 25699308</v>
      </c>
      <c r="M44" s="1">
        <v>34</v>
      </c>
      <c r="N44" s="1" t="s">
        <v>363</v>
      </c>
      <c r="O44" s="1" t="s">
        <v>365</v>
      </c>
      <c r="P44" s="1" t="s">
        <v>55</v>
      </c>
    </row>
    <row r="45" spans="3:16" ht="15">
      <c r="C45" s="2" t="str">
        <f>_XLL.OFFICECOMCLIENT.APPLICATION.ROWLINK(Лист1!$71:$71)</f>
        <v>Row 71, 25699277</v>
      </c>
      <c r="M45" s="1">
        <v>35</v>
      </c>
      <c r="N45" s="1" t="s">
        <v>363</v>
      </c>
      <c r="O45" s="1" t="s">
        <v>365</v>
      </c>
      <c r="P45" s="1" t="s">
        <v>77</v>
      </c>
    </row>
    <row r="46" spans="3:16" ht="15">
      <c r="C46" s="2" t="str">
        <f>_XLL.OFFICECOMCLIENT.APPLICATION.ROWLINK(Лист1!$72:$72)</f>
        <v>Row 72, 25699277</v>
      </c>
      <c r="M46" s="1">
        <v>36</v>
      </c>
      <c r="N46" s="1" t="s">
        <v>363</v>
      </c>
      <c r="O46" s="1" t="s">
        <v>366</v>
      </c>
      <c r="P46" s="1" t="s">
        <v>18</v>
      </c>
    </row>
    <row r="47" spans="3:16" ht="15">
      <c r="C47" s="2" t="str">
        <f>_XLL.OFFICECOMCLIENT.APPLICATION.ROWLINK(Лист1!$74:$74)</f>
        <v>Row 74, 25699292</v>
      </c>
      <c r="M47" s="1">
        <v>37</v>
      </c>
      <c r="N47" s="1" t="s">
        <v>363</v>
      </c>
      <c r="O47" s="1" t="s">
        <v>366</v>
      </c>
      <c r="P47" s="1" t="s">
        <v>55</v>
      </c>
    </row>
    <row r="48" spans="3:16" ht="15">
      <c r="C48" s="2" t="str">
        <f>_XLL.OFFICECOMCLIENT.APPLICATION.ROWLINK(Лист1!$41:$41)</f>
        <v>Row 41, 25699277</v>
      </c>
      <c r="M48" s="1">
        <v>18</v>
      </c>
      <c r="N48" s="1" t="s">
        <v>363</v>
      </c>
      <c r="O48" s="1" t="s">
        <v>367</v>
      </c>
      <c r="P48" s="1" t="s">
        <v>18</v>
      </c>
    </row>
    <row r="49" spans="3:16" ht="15">
      <c r="C49" s="2" t="str">
        <f>_XLL.OFFICECOMCLIENT.APPLICATION.ROWLINK(Лист1!$43:$43)</f>
        <v>Row 43, 25699261</v>
      </c>
      <c r="M49" s="1">
        <v>19</v>
      </c>
      <c r="N49" s="1" t="s">
        <v>363</v>
      </c>
      <c r="O49" s="1" t="s">
        <v>367</v>
      </c>
      <c r="P49" s="1" t="s">
        <v>59</v>
      </c>
    </row>
    <row r="50" spans="3:16" ht="15">
      <c r="C50" s="2" t="str">
        <f>_XLL.OFFICECOMCLIENT.APPLICATION.ROWLINK(Лист1!$44:$44)</f>
        <v>Row 44, 25699261</v>
      </c>
      <c r="M50" s="1">
        <v>20</v>
      </c>
      <c r="N50" s="1" t="s">
        <v>363</v>
      </c>
      <c r="O50" s="1" t="s">
        <v>368</v>
      </c>
      <c r="P50" s="1" t="s">
        <v>18</v>
      </c>
    </row>
    <row r="51" spans="3:16" ht="15">
      <c r="C51" s="2" t="str">
        <f>_XLL.OFFICECOMCLIENT.APPLICATION.ROWLINK(Лист1!$46:$46)</f>
        <v>Row 46, 25699277</v>
      </c>
      <c r="M51" s="1">
        <v>21</v>
      </c>
      <c r="N51" s="1" t="s">
        <v>363</v>
      </c>
      <c r="O51" s="1" t="s">
        <v>368</v>
      </c>
      <c r="P51" s="1" t="s">
        <v>85</v>
      </c>
    </row>
    <row r="52" spans="3:16" ht="15">
      <c r="C52" s="2" t="str">
        <f>_XLL.OFFICECOMCLIENT.APPLICATION.ROWLINK(Лист1!$48:$48)</f>
        <v>Row 48, 25699292</v>
      </c>
      <c r="M52" s="1">
        <v>22</v>
      </c>
      <c r="N52" s="1" t="s">
        <v>363</v>
      </c>
      <c r="O52" s="1" t="s">
        <v>368</v>
      </c>
      <c r="P52" s="1" t="s">
        <v>70</v>
      </c>
    </row>
    <row r="53" spans="3:16" ht="15">
      <c r="C53" s="2" t="str">
        <f>_XLL.OFFICECOMCLIENT.APPLICATION.ROWLINK(Лист1!$50:$50)</f>
        <v>Row 50, 25699323</v>
      </c>
      <c r="M53" s="1">
        <v>23</v>
      </c>
      <c r="N53" s="1" t="s">
        <v>363</v>
      </c>
      <c r="O53" s="1" t="s">
        <v>368</v>
      </c>
      <c r="P53" s="1" t="s">
        <v>55</v>
      </c>
    </row>
    <row r="54" spans="3:16" ht="15">
      <c r="C54" s="2" t="str">
        <f>_XLL.OFFICECOMCLIENT.APPLICATION.ROWLINK(Лист1!$51:$51)</f>
        <v>Row 51, 25699308</v>
      </c>
      <c r="M54" s="1">
        <v>24</v>
      </c>
      <c r="N54" s="1" t="s">
        <v>363</v>
      </c>
      <c r="O54" s="1" t="s">
        <v>369</v>
      </c>
      <c r="P54" s="1" t="s">
        <v>18</v>
      </c>
    </row>
    <row r="55" spans="3:16" ht="15">
      <c r="C55" s="2" t="str">
        <f>_XLL.OFFICECOMCLIENT.APPLICATION.ROWLINK(Лист1!$53:$53)</f>
        <v>Row 53, 25699261</v>
      </c>
      <c r="M55" s="1">
        <v>25</v>
      </c>
      <c r="N55" s="1" t="s">
        <v>363</v>
      </c>
      <c r="O55" s="1" t="s">
        <v>369</v>
      </c>
      <c r="P55" s="1" t="s">
        <v>85</v>
      </c>
    </row>
    <row r="56" spans="3:16" ht="15">
      <c r="C56" s="2" t="str">
        <f>_XLL.OFFICECOMCLIENT.APPLICATION.ROWLINK(Лист1!$55:$55)</f>
        <v>Row 55, 25699277</v>
      </c>
      <c r="M56" s="1">
        <v>26</v>
      </c>
      <c r="N56" s="1" t="s">
        <v>363</v>
      </c>
      <c r="O56" s="1" t="s">
        <v>369</v>
      </c>
      <c r="P56" s="1" t="s">
        <v>70</v>
      </c>
    </row>
    <row r="57" spans="3:16" ht="15">
      <c r="C57" s="2" t="str">
        <f>_XLL.OFFICECOMCLIENT.APPLICATION.ROWLINK(Лист1!$57:$57)</f>
        <v>Row 57, 25699292</v>
      </c>
      <c r="M57" s="1">
        <v>27</v>
      </c>
      <c r="N57" s="1" t="s">
        <v>363</v>
      </c>
      <c r="O57" s="1" t="s">
        <v>369</v>
      </c>
      <c r="P57" s="1" t="s">
        <v>59</v>
      </c>
    </row>
    <row r="58" spans="3:16" ht="15">
      <c r="C58" s="2" t="str">
        <f>_XLL.OFFICECOMCLIENT.APPLICATION.ROWLINK(Лист1!$59:$59)</f>
        <v>Row 59, 25699261</v>
      </c>
      <c r="M58" s="1">
        <v>28</v>
      </c>
      <c r="N58" s="1" t="s">
        <v>363</v>
      </c>
      <c r="O58" s="1" t="s">
        <v>369</v>
      </c>
      <c r="P58" s="1" t="s">
        <v>77</v>
      </c>
    </row>
    <row r="59" spans="3:16" ht="15">
      <c r="C59" s="2" t="str">
        <f>_XLL.OFFICECOMCLIENT.APPLICATION.ROWLINK(Лист1!$75:$75)</f>
        <v>Row 75, 25699308</v>
      </c>
      <c r="M59" s="1">
        <v>38</v>
      </c>
      <c r="N59" s="1" t="s">
        <v>363</v>
      </c>
      <c r="O59" s="1" t="s">
        <v>361</v>
      </c>
      <c r="P59" s="1" t="s">
        <v>18</v>
      </c>
    </row>
    <row r="60" spans="3:16" ht="15">
      <c r="C60" s="2" t="str">
        <f>_XLL.OFFICECOMCLIENT.APPLICATION.ROWLINK(Лист1!$77:$77)</f>
        <v>Row 77, 25699261</v>
      </c>
      <c r="M60" s="1">
        <v>39</v>
      </c>
      <c r="N60" s="1" t="s">
        <v>363</v>
      </c>
      <c r="O60" s="1" t="s">
        <v>361</v>
      </c>
      <c r="P60" s="1" t="s">
        <v>70</v>
      </c>
    </row>
    <row r="61" spans="3:16" ht="15">
      <c r="C61" s="2" t="str">
        <f>_XLL.OFFICECOMCLIENT.APPLICATION.ROWLINK(Лист1!$79:$79)</f>
        <v>Row 79, 25699292</v>
      </c>
      <c r="M61" s="1">
        <v>40</v>
      </c>
      <c r="N61" s="1" t="s">
        <v>363</v>
      </c>
      <c r="O61" s="1" t="s">
        <v>361</v>
      </c>
      <c r="P61" s="1" t="s">
        <v>63</v>
      </c>
    </row>
    <row r="62" spans="3:16" ht="15">
      <c r="C62" s="2" t="str">
        <f>_XLL.OFFICECOMCLIENT.APPLICATION.ROWLINK(Лист1!$80:$80)</f>
        <v>Row 80, 25699323</v>
      </c>
      <c r="M62" s="1">
        <v>41</v>
      </c>
      <c r="N62" s="1" t="s">
        <v>370</v>
      </c>
      <c r="O62" s="1" t="s">
        <v>18</v>
      </c>
      <c r="P62" s="1" t="s">
        <v>18</v>
      </c>
    </row>
    <row r="63" spans="3:16" ht="15">
      <c r="C63" s="2" t="str">
        <f>_XLL.OFFICECOMCLIENT.APPLICATION.ROWLINK(Лист1!$81:$81)</f>
        <v>Row 81, 25699292</v>
      </c>
      <c r="M63" s="1">
        <v>42</v>
      </c>
      <c r="N63" s="1" t="s">
        <v>370</v>
      </c>
      <c r="O63" s="1" t="s">
        <v>371</v>
      </c>
      <c r="P63" s="1" t="s">
        <v>18</v>
      </c>
    </row>
    <row r="64" spans="3:16" ht="15">
      <c r="C64" s="2" t="str">
        <f>_XLL.OFFICECOMCLIENT.APPLICATION.ROWLINK(Лист1!$83:$83)</f>
        <v>Row 83, 25699308</v>
      </c>
      <c r="M64" s="1">
        <v>43</v>
      </c>
      <c r="N64" s="1" t="s">
        <v>370</v>
      </c>
      <c r="O64" s="1" t="s">
        <v>371</v>
      </c>
      <c r="P64" s="1" t="s">
        <v>55</v>
      </c>
    </row>
    <row r="65" spans="3:16" ht="15">
      <c r="C65" s="2" t="str">
        <f>_XLL.OFFICECOMCLIENT.APPLICATION.ROWLINK(Лист1!$84:$84)</f>
        <v>Row 84, 25699261</v>
      </c>
      <c r="M65" s="1">
        <v>44</v>
      </c>
      <c r="N65" s="1" t="s">
        <v>372</v>
      </c>
      <c r="O65" s="1" t="s">
        <v>18</v>
      </c>
      <c r="P65" s="1" t="s">
        <v>18</v>
      </c>
    </row>
    <row r="66" spans="3:16" ht="15">
      <c r="C66" s="2" t="str">
        <f>_XLL.OFFICECOMCLIENT.APPLICATION.ROWLINK(Лист1!$85:$85)</f>
        <v>Row 85, 25699292</v>
      </c>
      <c r="M66" s="1">
        <v>45</v>
      </c>
      <c r="N66" s="1" t="s">
        <v>372</v>
      </c>
      <c r="O66" s="1" t="s">
        <v>373</v>
      </c>
      <c r="P66" s="1" t="s">
        <v>18</v>
      </c>
    </row>
    <row r="67" spans="3:16" ht="15">
      <c r="C67" s="2" t="str">
        <f>_XLL.OFFICECOMCLIENT.APPLICATION.ROWLINK(Лист1!$87:$87)</f>
        <v>Row 87, 25699277</v>
      </c>
      <c r="M67" s="1">
        <v>46</v>
      </c>
      <c r="N67" s="1" t="s">
        <v>372</v>
      </c>
      <c r="O67" s="1" t="s">
        <v>373</v>
      </c>
      <c r="P67" s="1" t="s">
        <v>98</v>
      </c>
    </row>
    <row r="68" spans="3:16" ht="15">
      <c r="C68" s="2" t="str">
        <f>_XLL.OFFICECOMCLIENT.APPLICATION.ROWLINK(Лист1!$88:$88)</f>
        <v>Row 88, 25699292</v>
      </c>
      <c r="M68" s="1">
        <v>47</v>
      </c>
      <c r="N68" s="1" t="s">
        <v>372</v>
      </c>
      <c r="O68" s="1" t="s">
        <v>373</v>
      </c>
      <c r="P68" s="1" t="s">
        <v>70</v>
      </c>
    </row>
    <row r="69" spans="3:16" ht="15">
      <c r="C69" s="2" t="str">
        <f>_XLL.OFFICECOMCLIENT.APPLICATION.ROWLINK(Лист1!$89:$89)</f>
        <v>Row 89, 25699323</v>
      </c>
      <c r="M69" s="1">
        <v>48</v>
      </c>
      <c r="N69" s="1" t="s">
        <v>372</v>
      </c>
      <c r="O69" s="1" t="s">
        <v>374</v>
      </c>
      <c r="P69" s="1" t="s">
        <v>18</v>
      </c>
    </row>
    <row r="70" spans="3:16" ht="15">
      <c r="C70" s="2" t="str">
        <f>_XLL.OFFICECOMCLIENT.APPLICATION.ROWLINK(Лист1!$91:$91)</f>
        <v>Row 91, 25699308</v>
      </c>
      <c r="M70" s="1">
        <v>49</v>
      </c>
      <c r="N70" s="1" t="s">
        <v>372</v>
      </c>
      <c r="O70" s="1" t="s">
        <v>374</v>
      </c>
      <c r="P70" s="1" t="s">
        <v>55</v>
      </c>
    </row>
    <row r="71" spans="3:16" ht="15">
      <c r="C71" s="2" t="str">
        <f>_XLL.OFFICECOMCLIENT.APPLICATION.ROWLINK(Лист1!$92:$92)</f>
        <v>Row 92, 25699261</v>
      </c>
      <c r="M71" s="1">
        <v>50</v>
      </c>
      <c r="N71" s="1" t="s">
        <v>375</v>
      </c>
      <c r="O71" s="1" t="s">
        <v>18</v>
      </c>
      <c r="P71" s="1" t="s">
        <v>18</v>
      </c>
    </row>
    <row r="72" spans="3:16" ht="15">
      <c r="C72" s="2" t="str">
        <f>_XLL.OFFICECOMCLIENT.APPLICATION.ROWLINK(Лист1!$93:$93)</f>
        <v>Row 93, 25699277</v>
      </c>
      <c r="M72" s="1">
        <v>51</v>
      </c>
      <c r="N72" s="1" t="s">
        <v>375</v>
      </c>
      <c r="O72" s="1" t="s">
        <v>376</v>
      </c>
      <c r="P72" s="1" t="s">
        <v>18</v>
      </c>
    </row>
    <row r="73" spans="3:16" ht="15">
      <c r="C73" s="2" t="str">
        <f>_XLL.OFFICECOMCLIENT.APPLICATION.ROWLINK(Лист1!$95:$95)</f>
        <v>Row 95, 25699308</v>
      </c>
      <c r="M73" s="1">
        <v>52</v>
      </c>
      <c r="N73" s="1" t="s">
        <v>375</v>
      </c>
      <c r="O73" s="1" t="s">
        <v>376</v>
      </c>
      <c r="P73" s="1" t="s">
        <v>85</v>
      </c>
    </row>
    <row r="74" spans="3:16" ht="15">
      <c r="C74" s="2" t="str">
        <f>_XLL.OFFICECOMCLIENT.APPLICATION.ROWLINK(Лист1!$97:$97)</f>
        <v>Row 97, 25699308</v>
      </c>
      <c r="M74" s="1">
        <v>53</v>
      </c>
      <c r="N74" s="1" t="s">
        <v>375</v>
      </c>
      <c r="O74" s="1" t="s">
        <v>376</v>
      </c>
      <c r="P74" s="1" t="s">
        <v>98</v>
      </c>
    </row>
    <row r="75" spans="3:16" ht="15">
      <c r="C75" s="2" t="str">
        <f>_XLL.OFFICECOMCLIENT.APPLICATION.ROWLINK(Лист1!$98:$98)</f>
        <v>Row 98, 25699308</v>
      </c>
      <c r="M75" s="1">
        <v>54</v>
      </c>
      <c r="N75" s="1" t="s">
        <v>375</v>
      </c>
      <c r="O75" s="1" t="s">
        <v>376</v>
      </c>
      <c r="P75" s="1" t="s">
        <v>70</v>
      </c>
    </row>
    <row r="76" spans="3:16" ht="15">
      <c r="C76" s="2" t="str">
        <f>_XLL.OFFICECOMCLIENT.APPLICATION.ROWLINK(Лист1!$100:$100)</f>
        <v>Row 100, 25699261</v>
      </c>
      <c r="M76" s="1">
        <v>55</v>
      </c>
      <c r="N76" s="1" t="s">
        <v>375</v>
      </c>
      <c r="O76" s="1" t="s">
        <v>376</v>
      </c>
      <c r="P76" s="1" t="s">
        <v>77</v>
      </c>
    </row>
    <row r="77" spans="3:16" ht="15">
      <c r="C77" s="2" t="str">
        <f>_XLL.OFFICECOMCLIENT.APPLICATION.ROWLINK(Лист1!$101:$101)</f>
        <v>Row 101, 25699277</v>
      </c>
      <c r="M77" s="1">
        <v>56</v>
      </c>
      <c r="N77" s="1" t="s">
        <v>377</v>
      </c>
      <c r="O77" s="1" t="s">
        <v>18</v>
      </c>
      <c r="P77" s="1" t="s">
        <v>18</v>
      </c>
    </row>
    <row r="78" spans="3:16" ht="15">
      <c r="C78" s="2" t="str">
        <f>_XLL.OFFICECOMCLIENT.APPLICATION.ROWLINK(Лист1!$102:$102)</f>
        <v>Row 102, 25699292</v>
      </c>
      <c r="M78" s="1">
        <v>57</v>
      </c>
      <c r="N78" s="1" t="s">
        <v>377</v>
      </c>
      <c r="O78" s="1" t="s">
        <v>378</v>
      </c>
      <c r="P78" s="1" t="s">
        <v>18</v>
      </c>
    </row>
    <row r="79" spans="3:16" ht="15">
      <c r="C79" s="2" t="str">
        <f>_XLL.OFFICECOMCLIENT.APPLICATION.ROWLINK(Лист1!$104:$104)</f>
        <v>Row 104, 25699292</v>
      </c>
      <c r="M79" s="1">
        <v>58</v>
      </c>
      <c r="N79" s="1" t="s">
        <v>377</v>
      </c>
      <c r="O79" s="1" t="s">
        <v>378</v>
      </c>
      <c r="P79" s="1" t="s">
        <v>70</v>
      </c>
    </row>
    <row r="80" spans="3:16" ht="15">
      <c r="C80" s="2" t="str">
        <f>_XLL.OFFICECOMCLIENT.APPLICATION.ROWLINK(Лист1!$106:$106)</f>
        <v>Row 106, 25699308</v>
      </c>
      <c r="M80" s="1">
        <v>59</v>
      </c>
      <c r="N80" s="1" t="s">
        <v>377</v>
      </c>
      <c r="O80" s="1" t="s">
        <v>378</v>
      </c>
      <c r="P80" s="1" t="s">
        <v>63</v>
      </c>
    </row>
    <row r="81" spans="3:16" ht="15">
      <c r="C81" s="2" t="str">
        <f>_XLL.OFFICECOMCLIENT.APPLICATION.ROWLINK(Лист1!$107:$107)</f>
        <v>Row 107, 25699261</v>
      </c>
      <c r="M81" s="1">
        <v>60</v>
      </c>
      <c r="N81" s="1" t="s">
        <v>379</v>
      </c>
      <c r="O81" s="1" t="s">
        <v>18</v>
      </c>
      <c r="P81" s="1" t="s">
        <v>18</v>
      </c>
    </row>
    <row r="82" spans="3:16" ht="15">
      <c r="C82" s="2" t="str">
        <f>_XLL.OFFICECOMCLIENT.APPLICATION.ROWLINK(Лист1!$108:$108)</f>
        <v>Row 108, 25699277</v>
      </c>
      <c r="M82" s="1">
        <v>61</v>
      </c>
      <c r="N82" s="1" t="s">
        <v>380</v>
      </c>
      <c r="O82" s="1" t="s">
        <v>18</v>
      </c>
      <c r="P82" s="1" t="s">
        <v>18</v>
      </c>
    </row>
    <row r="83" spans="3:16" ht="15">
      <c r="C83" s="2" t="str">
        <f>_XLL.OFFICECOMCLIENT.APPLICATION.ROWLINK(Лист1!$109:$109)</f>
        <v>Row 109, 25699277</v>
      </c>
      <c r="M83" s="1">
        <v>62</v>
      </c>
      <c r="N83" s="1" t="s">
        <v>380</v>
      </c>
      <c r="O83" s="1" t="s">
        <v>381</v>
      </c>
      <c r="P83" s="1" t="s">
        <v>18</v>
      </c>
    </row>
    <row r="84" spans="3:16" ht="15">
      <c r="C84" s="2" t="str">
        <f>_XLL.OFFICECOMCLIENT.APPLICATION.ROWLINK(Лист1!$111:$111)</f>
        <v>Row 111, 25699292</v>
      </c>
      <c r="M84" s="1">
        <v>63</v>
      </c>
      <c r="N84" s="1" t="s">
        <v>380</v>
      </c>
      <c r="O84" s="1" t="s">
        <v>381</v>
      </c>
      <c r="P84" s="1" t="s">
        <v>98</v>
      </c>
    </row>
    <row r="85" spans="3:16" ht="15">
      <c r="C85" s="2" t="str">
        <f>_XLL.OFFICECOMCLIENT.APPLICATION.ROWLINK(Лист1!$112:$112)</f>
        <v>Row 112, 25699323</v>
      </c>
      <c r="M85" s="1">
        <v>64</v>
      </c>
      <c r="N85" s="1" t="s">
        <v>380</v>
      </c>
      <c r="O85" s="1" t="s">
        <v>381</v>
      </c>
      <c r="P85" s="1" t="s">
        <v>70</v>
      </c>
    </row>
    <row r="86" spans="3:16" ht="15">
      <c r="C86" s="2" t="str">
        <f>_XLL.OFFICECOMCLIENT.APPLICATION.ROWLINK(Лист1!$113:$113)</f>
        <v>Row 113, 25699277</v>
      </c>
      <c r="M86" s="1">
        <v>65</v>
      </c>
      <c r="N86" s="1" t="s">
        <v>382</v>
      </c>
      <c r="O86" s="1" t="s">
        <v>18</v>
      </c>
      <c r="P86" s="1" t="s">
        <v>18</v>
      </c>
    </row>
    <row r="87" spans="3:16" ht="15">
      <c r="C87" s="2" t="str">
        <f>_XLL.OFFICECOMCLIENT.APPLICATION.ROWLINK(Лист1!$114:$114)</f>
        <v>Row 114, 25699261</v>
      </c>
      <c r="M87" s="1">
        <v>66</v>
      </c>
      <c r="N87" s="1" t="s">
        <v>382</v>
      </c>
      <c r="O87" s="1" t="s">
        <v>383</v>
      </c>
      <c r="P87" s="1" t="s">
        <v>18</v>
      </c>
    </row>
    <row r="88" spans="3:16" ht="15">
      <c r="C88" s="2" t="str">
        <f>_XLL.OFFICECOMCLIENT.APPLICATION.ROWLINK(Лист1!$116:$116)</f>
        <v>Row 116, 25699277</v>
      </c>
      <c r="M88" s="1">
        <v>67</v>
      </c>
      <c r="N88" s="1" t="s">
        <v>382</v>
      </c>
      <c r="O88" s="1" t="s">
        <v>383</v>
      </c>
      <c r="P88" s="1" t="s">
        <v>70</v>
      </c>
    </row>
    <row r="89" spans="3:16" ht="15">
      <c r="C89" s="2" t="str">
        <f>_XLL.OFFICECOMCLIENT.APPLICATION.ROWLINK(Лист1!$117:$117)</f>
        <v>Row 117, 25699308</v>
      </c>
      <c r="M89" s="1">
        <v>68</v>
      </c>
      <c r="N89" s="1" t="s">
        <v>382</v>
      </c>
      <c r="O89" s="1" t="s">
        <v>384</v>
      </c>
      <c r="P89" s="1" t="s">
        <v>18</v>
      </c>
    </row>
    <row r="90" spans="3:16" ht="15">
      <c r="C90" s="2" t="str">
        <f>_XLL.OFFICECOMCLIENT.APPLICATION.ROWLINK(Лист1!$119:$119)</f>
        <v>Row 119, 25699277</v>
      </c>
      <c r="M90" s="1">
        <v>69</v>
      </c>
      <c r="N90" s="1" t="s">
        <v>382</v>
      </c>
      <c r="O90" s="1" t="s">
        <v>384</v>
      </c>
      <c r="P90" s="1" t="s">
        <v>85</v>
      </c>
    </row>
    <row r="91" spans="3:16" ht="15">
      <c r="C91" s="2" t="str">
        <f>_XLL.OFFICECOMCLIENT.APPLICATION.ROWLINK(Лист1!$121:$121)</f>
        <v>Row 121, 25699308</v>
      </c>
      <c r="M91" s="1">
        <v>70</v>
      </c>
      <c r="N91" s="1" t="s">
        <v>382</v>
      </c>
      <c r="O91" s="1" t="s">
        <v>384</v>
      </c>
      <c r="P91" s="1" t="s">
        <v>70</v>
      </c>
    </row>
    <row r="92" spans="3:16" ht="15">
      <c r="C92" s="2" t="str">
        <f>_XLL.OFFICECOMCLIENT.APPLICATION.ROWLINK(Лист1!$122:$122)</f>
        <v>Row 122, 25699261</v>
      </c>
      <c r="M92" s="1">
        <v>71</v>
      </c>
      <c r="N92" s="1" t="s">
        <v>385</v>
      </c>
      <c r="O92" s="1" t="s">
        <v>18</v>
      </c>
      <c r="P92" s="1" t="s">
        <v>18</v>
      </c>
    </row>
    <row r="93" spans="3:16" ht="15">
      <c r="C93" s="2" t="str">
        <f>_XLL.OFFICECOMCLIENT.APPLICATION.ROWLINK(Лист1!$123:$123)</f>
        <v>Row 123, 25699277</v>
      </c>
      <c r="M93" s="1">
        <v>72</v>
      </c>
      <c r="N93" s="1" t="s">
        <v>386</v>
      </c>
      <c r="O93" s="1" t="s">
        <v>18</v>
      </c>
      <c r="P93" s="1" t="s">
        <v>18</v>
      </c>
    </row>
    <row r="94" spans="3:16" ht="15">
      <c r="C94" s="2" t="str">
        <f>_XLL.OFFICECOMCLIENT.APPLICATION.ROWLINK(Лист1!$124:$124)</f>
        <v>Row 124, 25699261</v>
      </c>
      <c r="M94" s="1">
        <v>73</v>
      </c>
      <c r="N94" s="1" t="s">
        <v>386</v>
      </c>
      <c r="O94" s="1" t="s">
        <v>387</v>
      </c>
      <c r="P94" s="1" t="s">
        <v>18</v>
      </c>
    </row>
    <row r="95" spans="3:16" ht="15">
      <c r="C95" s="2" t="str">
        <f>_XLL.OFFICECOMCLIENT.APPLICATION.ROWLINK(Лист1!$126:$126)</f>
        <v>Row 126, 25699292</v>
      </c>
      <c r="M95" s="1">
        <v>74</v>
      </c>
      <c r="N95" s="1" t="s">
        <v>386</v>
      </c>
      <c r="O95" s="1" t="s">
        <v>387</v>
      </c>
      <c r="P95" s="1" t="s">
        <v>55</v>
      </c>
    </row>
    <row r="96" spans="3:16" ht="15">
      <c r="C96" s="2" t="str">
        <f>_XLL.OFFICECOMCLIENT.APPLICATION.ROWLINK(Лист1!$127:$127)</f>
        <v>Row 127, 25699308</v>
      </c>
      <c r="M96" s="1">
        <v>75</v>
      </c>
      <c r="N96" s="1" t="s">
        <v>388</v>
      </c>
      <c r="O96" s="1" t="s">
        <v>18</v>
      </c>
      <c r="P96" s="1" t="s">
        <v>18</v>
      </c>
    </row>
    <row r="97" spans="3:16" ht="15">
      <c r="C97" s="2" t="str">
        <f>_XLL.OFFICECOMCLIENT.APPLICATION.ROWLINK(Лист1!$128:$128)</f>
        <v>Row 128, 25699261</v>
      </c>
      <c r="M97" s="1">
        <v>76</v>
      </c>
      <c r="N97" s="1" t="s">
        <v>388</v>
      </c>
      <c r="O97" s="1" t="s">
        <v>389</v>
      </c>
      <c r="P97" s="1" t="s">
        <v>18</v>
      </c>
    </row>
    <row r="98" spans="3:16" ht="15">
      <c r="C98" s="2" t="str">
        <f>_XLL.OFFICECOMCLIENT.APPLICATION.ROWLINK(Лист1!$130:$130)</f>
        <v>Row 130, 25699261</v>
      </c>
      <c r="M98" s="1">
        <v>77</v>
      </c>
      <c r="N98" s="1" t="s">
        <v>388</v>
      </c>
      <c r="O98" s="1" t="s">
        <v>389</v>
      </c>
      <c r="P98" s="1" t="s">
        <v>55</v>
      </c>
    </row>
    <row r="99" spans="3:16" ht="15">
      <c r="C99" s="2" t="str">
        <f>_XLL.OFFICECOMCLIENT.APPLICATION.ROWLINK(Лист1!$131:$131)</f>
        <v>Row 131, 25699277</v>
      </c>
      <c r="M99" s="1">
        <v>78</v>
      </c>
      <c r="N99" s="1" t="s">
        <v>388</v>
      </c>
      <c r="O99" s="1" t="s">
        <v>390</v>
      </c>
      <c r="P99" s="1" t="s">
        <v>18</v>
      </c>
    </row>
    <row r="100" spans="3:16" ht="15">
      <c r="C100" s="2" t="str">
        <f>_XLL.OFFICECOMCLIENT.APPLICATION.ROWLINK(Лист1!$133:$133)</f>
        <v>Row 133, 25699292</v>
      </c>
      <c r="M100" s="1">
        <v>79</v>
      </c>
      <c r="N100" s="1" t="s">
        <v>388</v>
      </c>
      <c r="O100" s="1" t="s">
        <v>390</v>
      </c>
      <c r="P100" s="1" t="s">
        <v>55</v>
      </c>
    </row>
    <row r="101" spans="3:16" ht="15">
      <c r="C101" s="2" t="str">
        <f>_XLL.OFFICECOMCLIENT.APPLICATION.ROWLINK(Лист1!$134:$134)</f>
        <v>Row 134, 25699323</v>
      </c>
      <c r="M101" s="1">
        <v>80</v>
      </c>
      <c r="N101" s="1" t="s">
        <v>391</v>
      </c>
      <c r="O101" s="1" t="s">
        <v>18</v>
      </c>
      <c r="P101" s="1" t="s">
        <v>18</v>
      </c>
    </row>
    <row r="102" spans="3:16" ht="15">
      <c r="C102" s="2" t="str">
        <f>_XLL.OFFICECOMCLIENT.APPLICATION.ROWLINK(Лист1!$135:$135)</f>
        <v>Row 135, 25699308</v>
      </c>
      <c r="M102" s="1">
        <v>81</v>
      </c>
      <c r="N102" s="1" t="s">
        <v>391</v>
      </c>
      <c r="O102" s="1" t="s">
        <v>392</v>
      </c>
      <c r="P102" s="1" t="s">
        <v>18</v>
      </c>
    </row>
    <row r="103" spans="3:16" ht="15">
      <c r="C103" s="2" t="str">
        <f>_XLL.OFFICECOMCLIENT.APPLICATION.ROWLINK(Лист1!$137:$137)</f>
        <v>Row 137, 25699261</v>
      </c>
      <c r="M103" s="1">
        <v>82</v>
      </c>
      <c r="N103" s="1" t="s">
        <v>391</v>
      </c>
      <c r="O103" s="1" t="s">
        <v>392</v>
      </c>
      <c r="P103" s="1" t="s">
        <v>55</v>
      </c>
    </row>
    <row r="104" spans="3:16" ht="15">
      <c r="C104" s="2" t="str">
        <f>_XLL.OFFICECOMCLIENT.APPLICATION.ROWLINK(Лист1!$138:$138)</f>
        <v>Row 138, 25699277</v>
      </c>
      <c r="M104" s="1">
        <v>83</v>
      </c>
      <c r="N104" s="1" t="s">
        <v>393</v>
      </c>
      <c r="O104" s="1" t="s">
        <v>18</v>
      </c>
      <c r="P104" s="1" t="s">
        <v>18</v>
      </c>
    </row>
    <row r="105" spans="3:16" ht="15">
      <c r="C105" s="2" t="str">
        <f>_XLL.OFFICECOMCLIENT.APPLICATION.ROWLINK(Лист1!$139:$139)</f>
        <v>Row 139, 25699308</v>
      </c>
      <c r="M105" s="1">
        <v>84</v>
      </c>
      <c r="N105" s="1" t="s">
        <v>393</v>
      </c>
      <c r="O105" s="1" t="s">
        <v>394</v>
      </c>
      <c r="P105" s="1" t="s">
        <v>18</v>
      </c>
    </row>
    <row r="106" spans="3:16" ht="15">
      <c r="C106" s="2" t="str">
        <f>_XLL.OFFICECOMCLIENT.APPLICATION.ROWLINK(Лист1!$141:$141)</f>
        <v>Row 141, 25699261</v>
      </c>
      <c r="M106" s="1">
        <v>85</v>
      </c>
      <c r="N106" s="1" t="s">
        <v>393</v>
      </c>
      <c r="O106" s="1" t="s">
        <v>394</v>
      </c>
      <c r="P106" s="1" t="s">
        <v>55</v>
      </c>
    </row>
    <row r="107" spans="3:16" ht="15">
      <c r="C107" s="2" t="str">
        <f>_XLL.OFFICECOMCLIENT.APPLICATION.ROWLINK(Лист1!$142:$142)</f>
        <v>Row 142, 25699308</v>
      </c>
      <c r="M107" s="1">
        <v>86</v>
      </c>
      <c r="N107" s="1" t="s">
        <v>393</v>
      </c>
      <c r="O107" s="1" t="s">
        <v>395</v>
      </c>
      <c r="P107" s="1" t="s">
        <v>18</v>
      </c>
    </row>
    <row r="108" spans="3:16" ht="15">
      <c r="C108" s="2" t="str">
        <f>_XLL.OFFICECOMCLIENT.APPLICATION.ROWLINK(Лист1!$144:$144)</f>
        <v>Row 144, 25699261</v>
      </c>
      <c r="M108" s="1">
        <v>87</v>
      </c>
      <c r="N108" s="1" t="s">
        <v>393</v>
      </c>
      <c r="O108" s="1" t="s">
        <v>395</v>
      </c>
      <c r="P108" s="1" t="s">
        <v>70</v>
      </c>
    </row>
    <row r="109" spans="3:16" ht="15">
      <c r="C109" s="2" t="str">
        <f>_XLL.OFFICECOMCLIENT.APPLICATION.ROWLINK(Лист1!$145:$145)</f>
        <v>Row 145, 25699277</v>
      </c>
      <c r="M109" s="1">
        <v>88</v>
      </c>
      <c r="N109" s="1" t="s">
        <v>396</v>
      </c>
      <c r="O109" s="1" t="s">
        <v>18</v>
      </c>
      <c r="P109" s="1" t="s">
        <v>18</v>
      </c>
    </row>
    <row r="110" spans="3:16" ht="15">
      <c r="C110" s="2" t="str">
        <f>_XLL.OFFICECOMCLIENT.APPLICATION.ROWLINK(Лист1!$146:$146)</f>
        <v>Row 146, 25699323</v>
      </c>
      <c r="M110" s="1">
        <v>89</v>
      </c>
      <c r="N110" s="1" t="s">
        <v>396</v>
      </c>
      <c r="O110" s="1" t="s">
        <v>397</v>
      </c>
      <c r="P110" s="1" t="s">
        <v>18</v>
      </c>
    </row>
    <row r="111" spans="3:16" ht="15">
      <c r="C111" s="2" t="str">
        <f>_XLL.OFFICECOMCLIENT.APPLICATION.ROWLINK(Лист1!$148:$148)</f>
        <v>Row 148, 25699292</v>
      </c>
      <c r="M111" s="1">
        <v>90</v>
      </c>
      <c r="N111" s="1" t="s">
        <v>396</v>
      </c>
      <c r="O111" s="1" t="s">
        <v>397</v>
      </c>
      <c r="P111" s="1" t="s">
        <v>85</v>
      </c>
    </row>
    <row r="112" spans="3:16" ht="15">
      <c r="C112" s="2" t="str">
        <f>_XLL.OFFICECOMCLIENT.APPLICATION.ROWLINK(Лист1!$149:$149)</f>
        <v>Row 149, 25699308</v>
      </c>
      <c r="M112" s="1">
        <v>91</v>
      </c>
      <c r="N112" s="1" t="s">
        <v>396</v>
      </c>
      <c r="O112" s="1" t="s">
        <v>397</v>
      </c>
      <c r="P112" s="1" t="s">
        <v>145</v>
      </c>
    </row>
    <row r="113" spans="3:16" ht="15">
      <c r="C113" s="2" t="str">
        <f>_XLL.OFFICECOMCLIENT.APPLICATION.ROWLINK(Лист1!$151:$151)</f>
        <v>Row 151, 25699261</v>
      </c>
      <c r="M113" s="1">
        <v>92</v>
      </c>
      <c r="N113" s="1" t="s">
        <v>396</v>
      </c>
      <c r="O113" s="1" t="s">
        <v>397</v>
      </c>
      <c r="P113" s="1" t="s">
        <v>98</v>
      </c>
    </row>
    <row r="114" spans="3:16" ht="15">
      <c r="C114" s="2" t="str">
        <f>_XLL.OFFICECOMCLIENT.APPLICATION.ROWLINK(Лист1!$152:$152)</f>
        <v>Row 152, 25699308</v>
      </c>
      <c r="M114" s="1">
        <v>93</v>
      </c>
      <c r="N114" s="1" t="s">
        <v>396</v>
      </c>
      <c r="O114" s="1" t="s">
        <v>397</v>
      </c>
      <c r="P114" s="1" t="s">
        <v>70</v>
      </c>
    </row>
    <row r="115" spans="3:16" ht="15">
      <c r="C115" s="2" t="str">
        <f>_XLL.OFFICECOMCLIENT.APPLICATION.ROWLINK(Лист1!$154:$154)</f>
        <v>Row 154, 25699277</v>
      </c>
      <c r="M115" s="1">
        <v>94</v>
      </c>
      <c r="N115" s="1" t="s">
        <v>396</v>
      </c>
      <c r="O115" s="1" t="s">
        <v>397</v>
      </c>
      <c r="P115" s="1" t="s">
        <v>77</v>
      </c>
    </row>
    <row r="116" spans="3:16" ht="15">
      <c r="C116" s="2" t="str">
        <f>_XLL.OFFICECOMCLIENT.APPLICATION.ROWLINK(Лист1!$155:$155)</f>
        <v>Row 155, 25699292</v>
      </c>
      <c r="M116" s="1">
        <v>95</v>
      </c>
      <c r="N116" s="1" t="s">
        <v>398</v>
      </c>
      <c r="O116" s="1" t="s">
        <v>18</v>
      </c>
      <c r="P116" s="1" t="s">
        <v>18</v>
      </c>
    </row>
    <row r="117" spans="3:16" ht="15">
      <c r="C117" s="2" t="str">
        <f>_XLL.OFFICECOMCLIENT.APPLICATION.ROWLINK(Лист1!$156:$156)</f>
        <v>Row 156, 25699323</v>
      </c>
      <c r="M117" s="1">
        <v>96</v>
      </c>
      <c r="N117" s="1" t="s">
        <v>399</v>
      </c>
      <c r="O117" s="1" t="s">
        <v>18</v>
      </c>
      <c r="P117" s="1" t="s">
        <v>18</v>
      </c>
    </row>
    <row r="118" spans="3:16" ht="15">
      <c r="C118" s="2" t="str">
        <f>_XLL.OFFICECOMCLIENT.APPLICATION.ROWLINK(Лист1!$157:$157)</f>
        <v>Row 157, 25699292</v>
      </c>
      <c r="M118" s="1">
        <v>97</v>
      </c>
      <c r="N118" s="1" t="s">
        <v>399</v>
      </c>
      <c r="O118" s="1" t="s">
        <v>400</v>
      </c>
      <c r="P118" s="1" t="s">
        <v>18</v>
      </c>
    </row>
    <row r="119" spans="3:16" ht="15">
      <c r="C119" s="2" t="str">
        <f>_XLL.OFFICECOMCLIENT.APPLICATION.ROWLINK(Лист1!$159:$159)</f>
        <v>Row 159, 25699261</v>
      </c>
      <c r="M119" s="1">
        <v>98</v>
      </c>
      <c r="N119" s="1" t="s">
        <v>399</v>
      </c>
      <c r="O119" s="1" t="s">
        <v>400</v>
      </c>
      <c r="P119" s="1" t="s">
        <v>153</v>
      </c>
    </row>
    <row r="120" spans="3:16" ht="15">
      <c r="C120" s="2" t="str">
        <f>_XLL.OFFICECOMCLIENT.APPLICATION.ROWLINK(Лист1!$160:$160)</f>
        <v>Row 160, 25699277</v>
      </c>
      <c r="M120" s="1">
        <v>99</v>
      </c>
      <c r="N120" s="1" t="s">
        <v>399</v>
      </c>
      <c r="O120" s="1" t="s">
        <v>401</v>
      </c>
      <c r="P120" s="1" t="s">
        <v>18</v>
      </c>
    </row>
    <row r="121" spans="3:16" ht="15">
      <c r="C121" s="2" t="str">
        <f>_XLL.OFFICECOMCLIENT.APPLICATION.ROWLINK(Лист1!$162:$162)</f>
        <v>Row 162, 25699323</v>
      </c>
      <c r="M121" s="1">
        <v>100</v>
      </c>
      <c r="N121" s="1" t="s">
        <v>399</v>
      </c>
      <c r="O121" s="1" t="s">
        <v>401</v>
      </c>
      <c r="P121" s="1" t="s">
        <v>153</v>
      </c>
    </row>
    <row r="122" spans="3:16" ht="15">
      <c r="C122" s="2" t="str">
        <f>_XLL.OFFICECOMCLIENT.APPLICATION.ROWLINK(Лист1!$163:$163)</f>
        <v>Row 163, 25699323</v>
      </c>
      <c r="M122" s="1">
        <v>101</v>
      </c>
      <c r="N122" s="1" t="s">
        <v>399</v>
      </c>
      <c r="O122" s="1" t="s">
        <v>402</v>
      </c>
      <c r="P122" s="1" t="s">
        <v>18</v>
      </c>
    </row>
    <row r="123" spans="3:16" ht="15">
      <c r="C123" s="2" t="str">
        <f>_XLL.OFFICECOMCLIENT.APPLICATION.ROWLINK(Лист1!$165:$165)</f>
        <v>Row 165, 25699308</v>
      </c>
      <c r="M123" s="1">
        <v>102</v>
      </c>
      <c r="N123" s="1" t="s">
        <v>399</v>
      </c>
      <c r="O123" s="1" t="s">
        <v>402</v>
      </c>
      <c r="P123" s="1" t="s">
        <v>159</v>
      </c>
    </row>
    <row r="124" spans="3:16" ht="15">
      <c r="C124" s="2" t="str">
        <f>_XLL.OFFICECOMCLIENT.APPLICATION.ROWLINK(Лист1!$167:$167)</f>
        <v>Row 167, 25699261</v>
      </c>
      <c r="M124" s="1">
        <v>103</v>
      </c>
      <c r="N124" s="1" t="s">
        <v>399</v>
      </c>
      <c r="O124" s="1" t="s">
        <v>402</v>
      </c>
      <c r="P124" s="1" t="s">
        <v>70</v>
      </c>
    </row>
    <row r="125" spans="3:16" ht="15">
      <c r="C125" s="2" t="str">
        <f>_XLL.OFFICECOMCLIENT.APPLICATION.ROWLINK(Лист1!$169:$169)</f>
        <v>Row 169, 25699277</v>
      </c>
      <c r="M125" s="1">
        <v>104</v>
      </c>
      <c r="N125" s="1" t="s">
        <v>399</v>
      </c>
      <c r="O125" s="1" t="s">
        <v>402</v>
      </c>
      <c r="P125" s="1" t="s">
        <v>59</v>
      </c>
    </row>
    <row r="126" spans="3:16" ht="15">
      <c r="C126" s="2" t="str">
        <f>_XLL.OFFICECOMCLIENT.APPLICATION.ROWLINK(Лист1!$171:$171)</f>
        <v>Row 171, 25699292</v>
      </c>
      <c r="M126" s="1">
        <v>105</v>
      </c>
      <c r="N126" s="1" t="s">
        <v>399</v>
      </c>
      <c r="O126" s="1" t="s">
        <v>402</v>
      </c>
      <c r="P126" s="1" t="s">
        <v>63</v>
      </c>
    </row>
    <row r="127" spans="3:16" ht="15">
      <c r="C127" s="2" t="str">
        <f>_XLL.OFFICECOMCLIENT.APPLICATION.ROWLINK(Лист1!$172:$172)</f>
        <v>Row 172, 25699292</v>
      </c>
      <c r="M127" s="1">
        <v>106</v>
      </c>
      <c r="N127" s="1" t="s">
        <v>399</v>
      </c>
      <c r="O127" s="1" t="s">
        <v>403</v>
      </c>
      <c r="P127" s="1" t="s">
        <v>18</v>
      </c>
    </row>
    <row r="128" spans="3:16" ht="15">
      <c r="C128" s="2" t="str">
        <f>_XLL.OFFICECOMCLIENT.APPLICATION.ROWLINK(Лист1!$174:$174)</f>
        <v>Row 174, 25699308</v>
      </c>
      <c r="M128" s="1">
        <v>107</v>
      </c>
      <c r="N128" s="1" t="s">
        <v>399</v>
      </c>
      <c r="O128" s="1" t="s">
        <v>403</v>
      </c>
      <c r="P128" s="1" t="s">
        <v>159</v>
      </c>
    </row>
    <row r="129" spans="3:16" ht="15">
      <c r="C129" s="2" t="str">
        <f>_XLL.OFFICECOMCLIENT.APPLICATION.ROWLINK(Лист1!$176:$176)</f>
        <v>Row 176, 25699261</v>
      </c>
      <c r="M129" s="1">
        <v>108</v>
      </c>
      <c r="N129" s="1" t="s">
        <v>399</v>
      </c>
      <c r="O129" s="1" t="s">
        <v>403</v>
      </c>
      <c r="P129" s="1" t="s">
        <v>70</v>
      </c>
    </row>
    <row r="130" spans="3:16" ht="15">
      <c r="C130" s="2" t="str">
        <f>_XLL.OFFICECOMCLIENT.APPLICATION.ROWLINK(Лист1!$177:$177)</f>
        <v>Row 177, 25699277</v>
      </c>
      <c r="M130" s="1">
        <v>109</v>
      </c>
      <c r="N130" s="1" t="s">
        <v>399</v>
      </c>
      <c r="O130" s="1" t="s">
        <v>404</v>
      </c>
      <c r="P130" s="1" t="s">
        <v>18</v>
      </c>
    </row>
    <row r="131" spans="3:16" ht="15">
      <c r="C131" s="2" t="str">
        <f>_XLL.OFFICECOMCLIENT.APPLICATION.ROWLINK(Лист1!$179:$179)</f>
        <v>Row 179, 25699277</v>
      </c>
      <c r="M131" s="1">
        <v>110</v>
      </c>
      <c r="N131" s="1" t="s">
        <v>399</v>
      </c>
      <c r="O131" s="1" t="s">
        <v>404</v>
      </c>
      <c r="P131" s="1" t="s">
        <v>159</v>
      </c>
    </row>
    <row r="132" spans="3:16" ht="15">
      <c r="C132" s="2" t="str">
        <f>_XLL.OFFICECOMCLIENT.APPLICATION.ROWLINK(Лист1!$180:$180)</f>
        <v>Row 180, 25699292</v>
      </c>
      <c r="M132" s="1">
        <v>111</v>
      </c>
      <c r="N132" s="1" t="s">
        <v>399</v>
      </c>
      <c r="O132" s="1" t="s">
        <v>404</v>
      </c>
      <c r="P132" s="1" t="s">
        <v>165</v>
      </c>
    </row>
    <row r="133" spans="3:16" ht="15">
      <c r="C133" s="2" t="str">
        <f>_XLL.OFFICECOMCLIENT.APPLICATION.ROWLINK(Лист1!$182:$182)</f>
        <v>Row 182, 25699323</v>
      </c>
      <c r="M133" s="1">
        <v>112</v>
      </c>
      <c r="N133" s="1" t="s">
        <v>399</v>
      </c>
      <c r="O133" s="1" t="s">
        <v>404</v>
      </c>
      <c r="P133" s="1" t="s">
        <v>98</v>
      </c>
    </row>
    <row r="134" spans="3:16" ht="15">
      <c r="C134" s="2" t="str">
        <f>_XLL.OFFICECOMCLIENT.APPLICATION.ROWLINK(Лист1!$183:$183)</f>
        <v>Row 183, 25699292</v>
      </c>
      <c r="M134" s="1">
        <v>113</v>
      </c>
      <c r="N134" s="1" t="s">
        <v>399</v>
      </c>
      <c r="O134" s="1" t="s">
        <v>404</v>
      </c>
      <c r="P134" s="1" t="s">
        <v>70</v>
      </c>
    </row>
    <row r="135" spans="3:16" ht="15">
      <c r="C135" s="2" t="str">
        <f>_XLL.OFFICECOMCLIENT.APPLICATION.ROWLINK(Лист1!$184:$184)</f>
        <v>Row 184, 25699261</v>
      </c>
      <c r="M135" s="1">
        <v>114</v>
      </c>
      <c r="N135" s="1" t="s">
        <v>399</v>
      </c>
      <c r="O135" s="1" t="s">
        <v>405</v>
      </c>
      <c r="P135" s="1" t="s">
        <v>18</v>
      </c>
    </row>
    <row r="136" spans="3:16" ht="15">
      <c r="C136" s="2" t="str">
        <f>_XLL.OFFICECOMCLIENT.APPLICATION.ROWLINK(Лист1!$186:$186)</f>
        <v>Row 186, 25699277</v>
      </c>
      <c r="M136" s="1">
        <v>115</v>
      </c>
      <c r="N136" s="1" t="s">
        <v>399</v>
      </c>
      <c r="O136" s="1" t="s">
        <v>405</v>
      </c>
      <c r="P136" s="1" t="s">
        <v>169</v>
      </c>
    </row>
    <row r="137" spans="3:16" ht="15">
      <c r="C137" s="2" t="str">
        <f>_XLL.OFFICECOMCLIENT.APPLICATION.ROWLINK(Лист1!$190:$190)</f>
        <v>Row 190, 25699277</v>
      </c>
      <c r="M137" s="1">
        <v>118</v>
      </c>
      <c r="N137" s="1" t="s">
        <v>399</v>
      </c>
      <c r="O137" s="1" t="s">
        <v>406</v>
      </c>
      <c r="P137" s="1" t="s">
        <v>18</v>
      </c>
    </row>
    <row r="138" spans="3:16" ht="15">
      <c r="C138" s="2" t="str">
        <f>_XLL.OFFICECOMCLIENT.APPLICATION.ROWLINK(Лист1!$192:$192)</f>
        <v>Row 192, 25699277</v>
      </c>
      <c r="M138" s="1">
        <v>119</v>
      </c>
      <c r="N138" s="1" t="s">
        <v>399</v>
      </c>
      <c r="O138" s="1" t="s">
        <v>406</v>
      </c>
      <c r="P138" s="1" t="s">
        <v>59</v>
      </c>
    </row>
    <row r="139" spans="3:16" ht="15">
      <c r="C139" s="2" t="str">
        <f>_XLL.OFFICECOMCLIENT.APPLICATION.ROWLINK(Лист1!$187:$187)</f>
        <v>Row 187, 25699308</v>
      </c>
      <c r="M139" s="1">
        <v>116</v>
      </c>
      <c r="N139" s="1" t="s">
        <v>399</v>
      </c>
      <c r="O139" s="1" t="s">
        <v>407</v>
      </c>
      <c r="P139" s="1" t="s">
        <v>18</v>
      </c>
    </row>
    <row r="140" spans="3:16" ht="15">
      <c r="C140" s="2" t="str">
        <f>_XLL.OFFICECOMCLIENT.APPLICATION.ROWLINK(Лист1!$189:$189)</f>
        <v>Row 189, 25699261</v>
      </c>
      <c r="M140" s="1">
        <v>117</v>
      </c>
      <c r="N140" s="1" t="s">
        <v>399</v>
      </c>
      <c r="O140" s="1" t="s">
        <v>407</v>
      </c>
      <c r="P140" s="1" t="s">
        <v>153</v>
      </c>
    </row>
    <row r="141" spans="3:16" ht="15">
      <c r="C141" s="2" t="str">
        <f>_XLL.OFFICECOMCLIENT.APPLICATION.ROWLINK(Лист1!$193:$193)</f>
        <v>Row 193, 25699277</v>
      </c>
      <c r="M141" s="1">
        <v>120</v>
      </c>
      <c r="N141" s="1" t="s">
        <v>408</v>
      </c>
      <c r="O141" s="1" t="s">
        <v>18</v>
      </c>
      <c r="P141" s="1" t="s">
        <v>18</v>
      </c>
    </row>
    <row r="142" spans="3:16" ht="15">
      <c r="C142" s="2" t="str">
        <f>_XLL.OFFICECOMCLIENT.APPLICATION.ROWLINK(Лист1!$194:$194)</f>
        <v>Row 194, 25699261</v>
      </c>
      <c r="M142" s="1">
        <v>121</v>
      </c>
      <c r="N142" s="1" t="s">
        <v>408</v>
      </c>
      <c r="O142" s="1" t="s">
        <v>409</v>
      </c>
      <c r="P142" s="1" t="s">
        <v>18</v>
      </c>
    </row>
    <row r="143" spans="3:16" ht="15">
      <c r="C143" s="2" t="str">
        <f>_XLL.OFFICECOMCLIENT.APPLICATION.ROWLINK(Лист1!$196:$196)</f>
        <v>Row 196, 25699292</v>
      </c>
      <c r="M143" s="1">
        <v>122</v>
      </c>
      <c r="N143" s="1" t="s">
        <v>408</v>
      </c>
      <c r="O143" s="1" t="s">
        <v>409</v>
      </c>
      <c r="P143" s="1" t="s">
        <v>70</v>
      </c>
    </row>
    <row r="144" spans="3:16" ht="15">
      <c r="C144" s="2" t="str">
        <f>_XLL.OFFICECOMCLIENT.APPLICATION.ROWLINK(Лист1!$197:$197)</f>
        <v>Row 197, 25699308</v>
      </c>
      <c r="M144" s="1">
        <v>123</v>
      </c>
      <c r="N144" s="1" t="s">
        <v>410</v>
      </c>
      <c r="O144" s="1" t="s">
        <v>18</v>
      </c>
      <c r="P144" s="1" t="s">
        <v>18</v>
      </c>
    </row>
    <row r="145" spans="3:16" ht="15">
      <c r="C145" s="2" t="str">
        <f>_XLL.OFFICECOMCLIENT.APPLICATION.ROWLINK(Лист1!$198:$198)</f>
        <v>Row 198, 25699261</v>
      </c>
      <c r="M145" s="1">
        <v>124</v>
      </c>
      <c r="N145" s="1" t="s">
        <v>410</v>
      </c>
      <c r="O145" s="1" t="s">
        <v>411</v>
      </c>
      <c r="P145" s="1" t="s">
        <v>18</v>
      </c>
    </row>
    <row r="146" spans="3:16" ht="15">
      <c r="C146" s="2" t="str">
        <f>_XLL.OFFICECOMCLIENT.APPLICATION.ROWLINK(Лист1!$200:$200)</f>
        <v>Row 200, 25699261</v>
      </c>
      <c r="M146" s="1">
        <v>125</v>
      </c>
      <c r="N146" s="1" t="s">
        <v>410</v>
      </c>
      <c r="O146" s="1" t="s">
        <v>411</v>
      </c>
      <c r="P146" s="1" t="s">
        <v>159</v>
      </c>
    </row>
    <row r="147" spans="3:16" ht="15">
      <c r="C147" s="2" t="str">
        <f>_XLL.OFFICECOMCLIENT.APPLICATION.ROWLINK(Лист1!$201:$201)</f>
        <v>Row 201, 25699277</v>
      </c>
      <c r="M147" s="1">
        <v>126</v>
      </c>
      <c r="N147" s="1" t="s">
        <v>410</v>
      </c>
      <c r="O147" s="1" t="s">
        <v>412</v>
      </c>
      <c r="P147" s="1" t="s">
        <v>18</v>
      </c>
    </row>
    <row r="148" spans="3:16" ht="15">
      <c r="C148" s="2" t="str">
        <f>_XLL.OFFICECOMCLIENT.APPLICATION.ROWLINK(Лист1!$203:$203)</f>
        <v>Row 203, 25699292</v>
      </c>
      <c r="M148" s="1">
        <v>127</v>
      </c>
      <c r="N148" s="1" t="s">
        <v>410</v>
      </c>
      <c r="O148" s="1" t="s">
        <v>412</v>
      </c>
      <c r="P148" s="1" t="s">
        <v>185</v>
      </c>
    </row>
    <row r="149" spans="3:16" ht="15">
      <c r="C149" s="2" t="str">
        <f>_XLL.OFFICECOMCLIENT.APPLICATION.ROWLINK(Лист1!$204:$204)</f>
        <v>Row 204, 25699323</v>
      </c>
      <c r="M149" s="1">
        <v>128</v>
      </c>
      <c r="N149" s="1" t="s">
        <v>410</v>
      </c>
      <c r="O149" s="1" t="s">
        <v>413</v>
      </c>
      <c r="P149" s="1" t="s">
        <v>18</v>
      </c>
    </row>
    <row r="150" spans="3:16" ht="15">
      <c r="C150" s="2" t="str">
        <f>_XLL.OFFICECOMCLIENT.APPLICATION.ROWLINK(Лист1!$206:$206)</f>
        <v>Row 206, 25699308</v>
      </c>
      <c r="M150" s="1">
        <v>129</v>
      </c>
      <c r="N150" s="1" t="s">
        <v>410</v>
      </c>
      <c r="O150" s="1" t="s">
        <v>413</v>
      </c>
      <c r="P150" s="1" t="s">
        <v>159</v>
      </c>
    </row>
    <row r="151" spans="3:16" ht="15">
      <c r="C151" s="2" t="str">
        <f>_XLL.OFFICECOMCLIENT.APPLICATION.ROWLINK(Лист1!$208:$208)</f>
        <v>Row 208, 25699261</v>
      </c>
      <c r="M151" s="1">
        <v>130</v>
      </c>
      <c r="N151" s="1" t="s">
        <v>410</v>
      </c>
      <c r="O151" s="1" t="s">
        <v>413</v>
      </c>
      <c r="P151" s="1" t="s">
        <v>70</v>
      </c>
    </row>
    <row r="152" spans="3:16" ht="15">
      <c r="C152" s="2" t="str">
        <f>_XLL.OFFICECOMCLIENT.APPLICATION.ROWLINK(Лист1!$209:$209)</f>
        <v>Row 209, 25699277</v>
      </c>
      <c r="M152" s="1">
        <v>131</v>
      </c>
      <c r="N152" s="1" t="s">
        <v>414</v>
      </c>
      <c r="O152" s="1" t="s">
        <v>18</v>
      </c>
      <c r="P152" s="1" t="s">
        <v>18</v>
      </c>
    </row>
    <row r="153" spans="3:16" ht="15">
      <c r="C153" s="2" t="str">
        <f>_XLL.OFFICECOMCLIENT.APPLICATION.ROWLINK(Лист1!$210:$210)</f>
        <v>Row 210, 25699292</v>
      </c>
      <c r="M153" s="1">
        <v>132</v>
      </c>
      <c r="N153" s="1" t="s">
        <v>414</v>
      </c>
      <c r="O153" s="1" t="s">
        <v>415</v>
      </c>
      <c r="P153" s="1" t="s">
        <v>18</v>
      </c>
    </row>
    <row r="154" spans="3:16" ht="15">
      <c r="C154" s="2" t="str">
        <f>_XLL.OFFICECOMCLIENT.APPLICATION.ROWLINK(Лист1!$212:$212)</f>
        <v>Row 212, 25699261</v>
      </c>
      <c r="M154" s="1">
        <v>133</v>
      </c>
      <c r="N154" s="1" t="s">
        <v>414</v>
      </c>
      <c r="O154" s="1" t="s">
        <v>415</v>
      </c>
      <c r="P154" s="1" t="s">
        <v>153</v>
      </c>
    </row>
    <row r="155" spans="3:16" ht="15">
      <c r="C155" s="2" t="str">
        <f>_XLL.OFFICECOMCLIENT.APPLICATION.ROWLINK(Лист1!$213:$213)</f>
        <v>Row 213, 25699308</v>
      </c>
      <c r="M155" s="1">
        <v>134</v>
      </c>
      <c r="N155" s="1" t="s">
        <v>414</v>
      </c>
      <c r="O155" s="1" t="s">
        <v>416</v>
      </c>
      <c r="P155" s="1" t="s">
        <v>18</v>
      </c>
    </row>
    <row r="156" spans="3:16" ht="15">
      <c r="C156" s="2" t="str">
        <f>_XLL.OFFICECOMCLIENT.APPLICATION.ROWLINK(Лист1!$214:$214)</f>
        <v>Row 214, 25699261</v>
      </c>
      <c r="M156" s="1">
        <v>135</v>
      </c>
      <c r="N156" s="1" t="s">
        <v>414</v>
      </c>
      <c r="O156" s="1" t="s">
        <v>416</v>
      </c>
      <c r="P156" s="1" t="s">
        <v>159</v>
      </c>
    </row>
    <row r="157" spans="3:16" ht="15">
      <c r="C157" s="2" t="str">
        <f>_XLL.OFFICECOMCLIENT.APPLICATION.ROWLINK(Лист1!$215:$215)</f>
        <v>Row 215, 25699277</v>
      </c>
      <c r="M157" s="1">
        <v>136</v>
      </c>
      <c r="N157" s="1" t="s">
        <v>414</v>
      </c>
      <c r="O157" s="1" t="s">
        <v>416</v>
      </c>
      <c r="P157" s="1" t="s">
        <v>98</v>
      </c>
    </row>
    <row r="158" spans="3:16" ht="15">
      <c r="C158" s="2" t="e">
        <f>_XLL.OFFICECOMCLIENT.APPLICATION.ROWLINK(Лист1!#REF!)</f>
        <v>#VALUE!</v>
      </c>
      <c r="M158" s="1">
        <v>137</v>
      </c>
      <c r="N158" s="1" t="s">
        <v>414</v>
      </c>
      <c r="O158" s="1" t="s">
        <v>416</v>
      </c>
      <c r="P158" s="1" t="s">
        <v>70</v>
      </c>
    </row>
    <row r="159" spans="3:16" ht="15">
      <c r="C159" s="2" t="str">
        <f>_XLL.OFFICECOMCLIENT.APPLICATION.ROWLINK(Лист1!$216:$216)</f>
        <v>Row 216, 25699292</v>
      </c>
      <c r="M159" s="1">
        <v>138</v>
      </c>
      <c r="N159" s="1" t="s">
        <v>417</v>
      </c>
      <c r="O159" s="1" t="s">
        <v>18</v>
      </c>
      <c r="P159" s="1" t="s">
        <v>18</v>
      </c>
    </row>
    <row r="160" spans="3:16" ht="15">
      <c r="C160" s="2" t="str">
        <f>_XLL.OFFICECOMCLIENT.APPLICATION.ROWLINK(Лист1!$217:$217)</f>
        <v>Row 217, 25699308</v>
      </c>
      <c r="M160" s="1">
        <v>139</v>
      </c>
      <c r="N160" s="1" t="s">
        <v>418</v>
      </c>
      <c r="O160" s="1" t="s">
        <v>18</v>
      </c>
      <c r="P160" s="1" t="s">
        <v>18</v>
      </c>
    </row>
    <row r="161" spans="3:16" ht="15">
      <c r="C161" s="2" t="str">
        <f>_XLL.OFFICECOMCLIENT.APPLICATION.ROWLINK(Лист1!$218:$218)</f>
        <v>Row 218, 25699261</v>
      </c>
      <c r="M161" s="1">
        <v>140</v>
      </c>
      <c r="N161" s="1" t="s">
        <v>418</v>
      </c>
      <c r="O161" s="1" t="s">
        <v>419</v>
      </c>
      <c r="P161" s="1" t="s">
        <v>18</v>
      </c>
    </row>
    <row r="162" spans="3:16" ht="15">
      <c r="C162" s="2" t="str">
        <f>_XLL.OFFICECOMCLIENT.APPLICATION.ROWLINK(Лист1!$220:$220)</f>
        <v>Row 220, 25699292</v>
      </c>
      <c r="M162" s="1">
        <v>141</v>
      </c>
      <c r="N162" s="1" t="s">
        <v>418</v>
      </c>
      <c r="O162" s="1" t="s">
        <v>419</v>
      </c>
      <c r="P162" s="1" t="s">
        <v>70</v>
      </c>
    </row>
    <row r="163" spans="3:16" ht="15">
      <c r="C163" s="2" t="str">
        <f>_XLL.OFFICECOMCLIENT.APPLICATION.ROWLINK(Лист1!$221:$221)</f>
        <v>Row 221, 25699277</v>
      </c>
      <c r="M163" s="1">
        <v>142</v>
      </c>
      <c r="N163" s="1" t="s">
        <v>418</v>
      </c>
      <c r="O163" s="1" t="s">
        <v>420</v>
      </c>
      <c r="P163" s="1" t="s">
        <v>18</v>
      </c>
    </row>
    <row r="164" spans="3:16" ht="15">
      <c r="C164" s="2" t="str">
        <f>_XLL.OFFICECOMCLIENT.APPLICATION.ROWLINK(Лист1!$222:$222)</f>
        <v>Row 222, 25699292</v>
      </c>
      <c r="M164" s="1">
        <v>143</v>
      </c>
      <c r="N164" s="1" t="s">
        <v>418</v>
      </c>
      <c r="O164" s="1" t="s">
        <v>420</v>
      </c>
      <c r="P164" s="1" t="s">
        <v>421</v>
      </c>
    </row>
    <row r="165" spans="3:16" ht="15">
      <c r="C165" s="2" t="str">
        <f>_XLL.OFFICECOMCLIENT.APPLICATION.ROWLINK(Лист1!$223:$223)</f>
        <v>Row 223, 25699323</v>
      </c>
      <c r="M165" s="1">
        <v>144</v>
      </c>
      <c r="N165" s="1" t="s">
        <v>418</v>
      </c>
      <c r="O165" s="1" t="s">
        <v>422</v>
      </c>
      <c r="P165" s="1" t="s">
        <v>18</v>
      </c>
    </row>
    <row r="166" spans="3:16" ht="15">
      <c r="C166" s="2" t="str">
        <f>_XLL.OFFICECOMCLIENT.APPLICATION.ROWLINK(Лист1!$224:$224)</f>
        <v>Row 224, 25699277</v>
      </c>
      <c r="M166" s="1">
        <v>145</v>
      </c>
      <c r="N166" s="1" t="s">
        <v>418</v>
      </c>
      <c r="O166" s="1" t="s">
        <v>422</v>
      </c>
      <c r="P166" s="1" t="s">
        <v>421</v>
      </c>
    </row>
    <row r="167" spans="3:16" ht="15">
      <c r="C167" s="2" t="str">
        <f>_XLL.OFFICECOMCLIENT.APPLICATION.ROWLINK(Лист1!$225:$225)</f>
        <v>Row 225, 25699261</v>
      </c>
      <c r="M167" s="1">
        <v>146</v>
      </c>
      <c r="N167" s="1" t="s">
        <v>418</v>
      </c>
      <c r="O167" s="1" t="s">
        <v>423</v>
      </c>
      <c r="P167" s="1" t="s">
        <v>18</v>
      </c>
    </row>
    <row r="168" spans="3:16" ht="15">
      <c r="C168" s="2" t="str">
        <f>_XLL.OFFICECOMCLIENT.APPLICATION.ROWLINK(Лист1!$226:$226)</f>
        <v>Row 226, 25699277</v>
      </c>
      <c r="M168" s="1">
        <v>147</v>
      </c>
      <c r="N168" s="1" t="s">
        <v>418</v>
      </c>
      <c r="O168" s="1" t="s">
        <v>423</v>
      </c>
      <c r="P168" s="1" t="s">
        <v>421</v>
      </c>
    </row>
    <row r="169" spans="3:16" ht="15">
      <c r="C169" s="2" t="str">
        <f>_XLL.OFFICECOMCLIENT.APPLICATION.ROWLINK(Лист1!$227:$227)</f>
        <v>Row 227, 25699292</v>
      </c>
      <c r="M169" s="1">
        <v>148</v>
      </c>
      <c r="N169" s="1" t="s">
        <v>424</v>
      </c>
      <c r="O169" s="1" t="s">
        <v>18</v>
      </c>
      <c r="P169" s="1" t="s">
        <v>18</v>
      </c>
    </row>
    <row r="170" spans="3:16" ht="15">
      <c r="C170" s="2" t="str">
        <f>_XLL.OFFICECOMCLIENT.APPLICATION.ROWLINK(Лист1!$228:$228)</f>
        <v>Row 228, 25699261</v>
      </c>
      <c r="M170" s="1">
        <v>149</v>
      </c>
      <c r="N170" s="1" t="s">
        <v>424</v>
      </c>
      <c r="O170" s="1" t="s">
        <v>425</v>
      </c>
      <c r="P170" s="1" t="s">
        <v>18</v>
      </c>
    </row>
    <row r="171" spans="3:16" ht="15">
      <c r="C171" s="2" t="str">
        <f>_XLL.OFFICECOMCLIENT.APPLICATION.ROWLINK(Лист1!$230:$230)</f>
        <v>Row 230, 25699308</v>
      </c>
      <c r="M171" s="1">
        <v>150</v>
      </c>
      <c r="N171" s="1" t="s">
        <v>424</v>
      </c>
      <c r="O171" s="1" t="s">
        <v>425</v>
      </c>
      <c r="P171" s="1" t="s">
        <v>70</v>
      </c>
    </row>
    <row r="172" spans="3:16" ht="15">
      <c r="C172" s="2" t="str">
        <f>_XLL.OFFICECOMCLIENT.APPLICATION.ROWLINK(Лист1!$231:$231)</f>
        <v>Row 231, 25699261</v>
      </c>
      <c r="M172" s="1">
        <v>151</v>
      </c>
      <c r="N172" s="1" t="s">
        <v>426</v>
      </c>
      <c r="O172" s="1" t="s">
        <v>18</v>
      </c>
      <c r="P172" s="1" t="s">
        <v>18</v>
      </c>
    </row>
    <row r="173" spans="3:16" ht="15">
      <c r="C173" s="2" t="str">
        <f>_XLL.OFFICECOMCLIENT.APPLICATION.ROWLINK(Лист1!$232:$232)</f>
        <v>Row 232, 25699277</v>
      </c>
      <c r="M173" s="1">
        <v>152</v>
      </c>
      <c r="N173" s="1" t="s">
        <v>427</v>
      </c>
      <c r="O173" s="1" t="s">
        <v>18</v>
      </c>
      <c r="P173" s="1" t="s">
        <v>18</v>
      </c>
    </row>
    <row r="174" spans="3:16" ht="15">
      <c r="C174" s="2" t="str">
        <f>_XLL.OFFICECOMCLIENT.APPLICATION.ROWLINK(Лист1!$233:$233)</f>
        <v>Row 233, 25699308</v>
      </c>
      <c r="M174" s="1">
        <v>153</v>
      </c>
      <c r="N174" s="1" t="s">
        <v>427</v>
      </c>
      <c r="O174" s="1" t="s">
        <v>428</v>
      </c>
      <c r="P174" s="1" t="s">
        <v>18</v>
      </c>
    </row>
    <row r="175" spans="3:16" ht="15">
      <c r="C175" s="2" t="str">
        <f>_XLL.OFFICECOMCLIENT.APPLICATION.ROWLINK(Лист1!$235:$235)</f>
        <v>Row 235, 25699292</v>
      </c>
      <c r="M175" s="1">
        <v>154</v>
      </c>
      <c r="N175" s="1" t="s">
        <v>427</v>
      </c>
      <c r="O175" s="1" t="s">
        <v>428</v>
      </c>
      <c r="P175" s="1" t="s">
        <v>159</v>
      </c>
    </row>
    <row r="176" spans="3:16" ht="15">
      <c r="C176" s="2" t="str">
        <f>_XLL.OFFICECOMCLIENT.APPLICATION.ROWLINK(Лист1!$237:$237)</f>
        <v>Row 237, 25699308</v>
      </c>
      <c r="M176" s="1">
        <v>155</v>
      </c>
      <c r="N176" s="1" t="s">
        <v>427</v>
      </c>
      <c r="O176" s="1" t="s">
        <v>428</v>
      </c>
      <c r="P176" s="1" t="s">
        <v>70</v>
      </c>
    </row>
    <row r="177" spans="3:16" ht="15">
      <c r="C177" s="2" t="str">
        <f>_XLL.OFFICECOMCLIENT.APPLICATION.ROWLINK(Лист1!$238:$238)</f>
        <v>Row 238, 25699261</v>
      </c>
      <c r="M177" s="1">
        <v>156</v>
      </c>
      <c r="N177" s="1" t="s">
        <v>427</v>
      </c>
      <c r="O177" s="1" t="s">
        <v>429</v>
      </c>
      <c r="P177" s="1" t="s">
        <v>18</v>
      </c>
    </row>
    <row r="178" spans="3:16" ht="15">
      <c r="C178" s="2" t="str">
        <f>_XLL.OFFICECOMCLIENT.APPLICATION.ROWLINK(Лист1!$240:$240)</f>
        <v>Row 240, 25699292</v>
      </c>
      <c r="M178" s="1">
        <v>157</v>
      </c>
      <c r="N178" s="1" t="s">
        <v>427</v>
      </c>
      <c r="O178" s="1" t="s">
        <v>429</v>
      </c>
      <c r="P178" s="1" t="s">
        <v>70</v>
      </c>
    </row>
    <row r="179" spans="3:16" ht="15">
      <c r="C179" s="2" t="str">
        <f>_XLL.OFFICECOMCLIENT.APPLICATION.ROWLINK(Лист1!$241:$241)</f>
        <v>Row 241, 25699277</v>
      </c>
      <c r="M179" s="1">
        <v>158</v>
      </c>
      <c r="N179" s="1" t="s">
        <v>427</v>
      </c>
      <c r="O179" s="1" t="s">
        <v>430</v>
      </c>
      <c r="P179" s="1" t="s">
        <v>18</v>
      </c>
    </row>
    <row r="180" spans="3:16" ht="15">
      <c r="C180" s="2" t="str">
        <f>_XLL.OFFICECOMCLIENT.APPLICATION.ROWLINK(Лист1!$243:$243)</f>
        <v>Row 243, 25699292</v>
      </c>
      <c r="M180" s="1">
        <v>159</v>
      </c>
      <c r="N180" s="1" t="s">
        <v>427</v>
      </c>
      <c r="O180" s="1" t="s">
        <v>430</v>
      </c>
      <c r="P180" s="1" t="s">
        <v>70</v>
      </c>
    </row>
    <row r="181" spans="3:16" ht="15">
      <c r="C181" s="2" t="str">
        <f>_XLL.OFFICECOMCLIENT.APPLICATION.ROWLINK(Лист1!$244:$244)</f>
        <v>Row 244, 25699308</v>
      </c>
      <c r="M181" s="1">
        <v>160</v>
      </c>
      <c r="N181" s="1" t="s">
        <v>431</v>
      </c>
      <c r="O181" s="1" t="s">
        <v>18</v>
      </c>
      <c r="P181" s="1" t="s">
        <v>18</v>
      </c>
    </row>
    <row r="182" spans="3:16" ht="15">
      <c r="C182" s="2" t="str">
        <f>_XLL.OFFICECOMCLIENT.APPLICATION.ROWLINK(Лист1!$251:$251)</f>
        <v>Row 251, 25699277</v>
      </c>
      <c r="M182" s="1">
        <v>165</v>
      </c>
      <c r="N182" s="1" t="s">
        <v>431</v>
      </c>
      <c r="O182" s="1" t="s">
        <v>432</v>
      </c>
      <c r="P182" s="1" t="s">
        <v>18</v>
      </c>
    </row>
    <row r="183" spans="3:16" ht="15">
      <c r="C183" s="2" t="str">
        <f>_XLL.OFFICECOMCLIENT.APPLICATION.ROWLINK(Лист1!$253:$253)</f>
        <v>Row 253, 25699261</v>
      </c>
      <c r="M183" s="1">
        <v>166</v>
      </c>
      <c r="N183" s="1" t="s">
        <v>431</v>
      </c>
      <c r="O183" s="1" t="s">
        <v>432</v>
      </c>
      <c r="P183" s="1" t="s">
        <v>70</v>
      </c>
    </row>
    <row r="184" spans="3:16" ht="15">
      <c r="C184" s="2" t="str">
        <f>_XLL.OFFICECOMCLIENT.APPLICATION.ROWLINK(Лист1!$245:$245)</f>
        <v>Row 245, 25699277</v>
      </c>
      <c r="M184" s="1">
        <v>161</v>
      </c>
      <c r="N184" s="1" t="s">
        <v>431</v>
      </c>
      <c r="O184" s="1" t="s">
        <v>433</v>
      </c>
      <c r="P184" s="1" t="s">
        <v>18</v>
      </c>
    </row>
    <row r="185" spans="3:16" ht="15">
      <c r="C185" s="2" t="str">
        <f>_XLL.OFFICECOMCLIENT.APPLICATION.ROWLINK(Лист1!$247:$247)</f>
        <v>Row 247, 25699292</v>
      </c>
      <c r="M185" s="1">
        <v>162</v>
      </c>
      <c r="N185" s="1" t="s">
        <v>431</v>
      </c>
      <c r="O185" s="1" t="s">
        <v>433</v>
      </c>
      <c r="P185" s="1" t="s">
        <v>159</v>
      </c>
    </row>
    <row r="186" spans="3:16" ht="15">
      <c r="C186" s="2" t="str">
        <f>_XLL.OFFICECOMCLIENT.APPLICATION.ROWLINK(Лист1!$249:$249)</f>
        <v>Row 249, 25699261</v>
      </c>
      <c r="M186" s="1">
        <v>163</v>
      </c>
      <c r="N186" s="1" t="s">
        <v>431</v>
      </c>
      <c r="O186" s="1" t="s">
        <v>433</v>
      </c>
      <c r="P186" s="1" t="s">
        <v>98</v>
      </c>
    </row>
    <row r="187" spans="3:16" ht="15">
      <c r="C187" s="2" t="str">
        <f>_XLL.OFFICECOMCLIENT.APPLICATION.ROWLINK(Лист1!$250:$250)</f>
        <v>Row 250, 25699308</v>
      </c>
      <c r="M187" s="1">
        <v>164</v>
      </c>
      <c r="N187" s="1" t="s">
        <v>431</v>
      </c>
      <c r="O187" s="1" t="s">
        <v>433</v>
      </c>
      <c r="P187" s="1" t="s">
        <v>70</v>
      </c>
    </row>
    <row r="188" spans="3:16" ht="15">
      <c r="C188" s="2" t="str">
        <f>_XLL.OFFICECOMCLIENT.APPLICATION.ROWLINK(Лист1!$254:$254)</f>
        <v>Row 254, 25699261</v>
      </c>
      <c r="M188" s="1">
        <v>167</v>
      </c>
      <c r="N188" s="1" t="s">
        <v>434</v>
      </c>
      <c r="O188" s="1" t="s">
        <v>18</v>
      </c>
      <c r="P188" s="1" t="s">
        <v>18</v>
      </c>
    </row>
    <row r="189" spans="3:16" ht="15">
      <c r="C189" s="2" t="str">
        <f>_XLL.OFFICECOMCLIENT.APPLICATION.ROWLINK(Лист1!$255:$255)</f>
        <v>Row 255, 25699277</v>
      </c>
      <c r="M189" s="1">
        <v>168</v>
      </c>
      <c r="N189" s="1" t="s">
        <v>434</v>
      </c>
      <c r="O189" s="1" t="s">
        <v>435</v>
      </c>
      <c r="P189" s="1" t="s">
        <v>18</v>
      </c>
    </row>
    <row r="190" spans="3:16" ht="15">
      <c r="C190" s="2" t="str">
        <f>_XLL.OFFICECOMCLIENT.APPLICATION.ROWLINK(Лист1!$257:$257)</f>
        <v>Row 257, 25699308</v>
      </c>
      <c r="M190" s="1">
        <v>169</v>
      </c>
      <c r="N190" s="1" t="s">
        <v>434</v>
      </c>
      <c r="O190" s="1" t="s">
        <v>435</v>
      </c>
      <c r="P190" s="1" t="s">
        <v>70</v>
      </c>
    </row>
    <row r="191" spans="3:16" ht="15">
      <c r="C191" s="2" t="str">
        <f>_XLL.OFFICECOMCLIENT.APPLICATION.ROWLINK(Лист1!$258:$258)</f>
        <v>Row 258, 25699292</v>
      </c>
      <c r="M191" s="1">
        <v>170</v>
      </c>
      <c r="N191" s="1" t="s">
        <v>436</v>
      </c>
      <c r="O191" s="1" t="s">
        <v>18</v>
      </c>
      <c r="P191" s="1" t="s">
        <v>18</v>
      </c>
    </row>
    <row r="192" spans="3:16" ht="15">
      <c r="C192" s="2" t="str">
        <f>_XLL.OFFICECOMCLIENT.APPLICATION.ROWLINK(Лист1!$259:$259)</f>
        <v>Row 259, 25699308</v>
      </c>
      <c r="M192" s="1">
        <v>171</v>
      </c>
      <c r="N192" s="1" t="s">
        <v>437</v>
      </c>
      <c r="O192" s="1" t="s">
        <v>18</v>
      </c>
      <c r="P192" s="1" t="s">
        <v>18</v>
      </c>
    </row>
    <row r="193" spans="3:16" ht="15">
      <c r="C193" s="2" t="str">
        <f>_XLL.OFFICECOMCLIENT.APPLICATION.ROWLINK(Лист1!$260:$260)</f>
        <v>Row 260, 25699261</v>
      </c>
      <c r="M193" s="1">
        <v>172</v>
      </c>
      <c r="N193" s="1" t="s">
        <v>437</v>
      </c>
      <c r="O193" s="1" t="s">
        <v>438</v>
      </c>
      <c r="P193" s="1" t="s">
        <v>18</v>
      </c>
    </row>
    <row r="194" spans="3:16" ht="15">
      <c r="C194" s="2" t="str">
        <f>_XLL.OFFICECOMCLIENT.APPLICATION.ROWLINK(Лист1!$262:$262)</f>
        <v>Row 262, 25699292</v>
      </c>
      <c r="M194" s="1">
        <v>173</v>
      </c>
      <c r="N194" s="1" t="s">
        <v>437</v>
      </c>
      <c r="O194" s="1" t="s">
        <v>438</v>
      </c>
      <c r="P194" s="1" t="s">
        <v>70</v>
      </c>
    </row>
    <row r="195" spans="3:16" ht="15">
      <c r="C195" s="2" t="str">
        <f>_XLL.OFFICECOMCLIENT.APPLICATION.ROWLINK(Лист1!$263:$263)</f>
        <v>Row 263, 25699277</v>
      </c>
      <c r="M195" s="1">
        <v>174</v>
      </c>
      <c r="N195" s="1" t="s">
        <v>439</v>
      </c>
      <c r="O195" s="1" t="s">
        <v>18</v>
      </c>
      <c r="P195" s="1" t="s">
        <v>18</v>
      </c>
    </row>
    <row r="196" spans="3:16" ht="15">
      <c r="C196" s="2" t="str">
        <f>_XLL.OFFICECOMCLIENT.APPLICATION.ROWLINK(Лист1!$267:$267)</f>
        <v>Row 267, 25699292</v>
      </c>
      <c r="M196" s="1">
        <v>177</v>
      </c>
      <c r="N196" s="1" t="s">
        <v>439</v>
      </c>
      <c r="O196" s="1" t="s">
        <v>440</v>
      </c>
      <c r="P196" s="1" t="s">
        <v>18</v>
      </c>
    </row>
    <row r="197" spans="3:16" ht="15">
      <c r="C197" s="2" t="str">
        <f>_XLL.OFFICECOMCLIENT.APPLICATION.ROWLINK(Лист1!$269:$269)</f>
        <v>Row 269, 25699308</v>
      </c>
      <c r="M197" s="1">
        <v>178</v>
      </c>
      <c r="N197" s="1" t="s">
        <v>439</v>
      </c>
      <c r="O197" s="1" t="s">
        <v>440</v>
      </c>
      <c r="P197" s="1" t="s">
        <v>70</v>
      </c>
    </row>
    <row r="198" spans="3:16" ht="15">
      <c r="C198" s="2" t="str">
        <f>_XLL.OFFICECOMCLIENT.APPLICATION.ROWLINK(Лист1!$264:$264)</f>
        <v>Row 264, 25699277</v>
      </c>
      <c r="M198" s="1">
        <v>175</v>
      </c>
      <c r="N198" s="1" t="s">
        <v>439</v>
      </c>
      <c r="O198" s="1" t="s">
        <v>441</v>
      </c>
      <c r="P198" s="1" t="s">
        <v>18</v>
      </c>
    </row>
    <row r="199" spans="3:16" ht="15">
      <c r="C199" s="2" t="str">
        <f>_XLL.OFFICECOMCLIENT.APPLICATION.ROWLINK(Лист1!$266:$266)</f>
        <v>Row 266, 25699261</v>
      </c>
      <c r="M199" s="1">
        <v>176</v>
      </c>
      <c r="N199" s="1" t="s">
        <v>439</v>
      </c>
      <c r="O199" s="1" t="s">
        <v>441</v>
      </c>
      <c r="P199" s="1" t="s">
        <v>70</v>
      </c>
    </row>
    <row r="200" spans="3:16" ht="15">
      <c r="C200" s="2" t="str">
        <f>_XLL.OFFICECOMCLIENT.APPLICATION.ROWLINK(Лист1!$270:$270)</f>
        <v>Row 270, 25699277</v>
      </c>
      <c r="M200" s="1">
        <v>179</v>
      </c>
      <c r="N200" s="1" t="s">
        <v>442</v>
      </c>
      <c r="O200" s="1" t="s">
        <v>18</v>
      </c>
      <c r="P200" s="1" t="s">
        <v>18</v>
      </c>
    </row>
    <row r="201" spans="3:16" ht="15">
      <c r="C201" s="2" t="str">
        <f>_XLL.OFFICECOMCLIENT.APPLICATION.ROWLINK(Лист1!$271:$271)</f>
        <v>Row 271, 25699292</v>
      </c>
      <c r="M201" s="1">
        <v>180</v>
      </c>
      <c r="N201" s="1" t="s">
        <v>442</v>
      </c>
      <c r="O201" s="1" t="s">
        <v>443</v>
      </c>
      <c r="P201" s="1" t="s">
        <v>18</v>
      </c>
    </row>
    <row r="202" spans="3:16" ht="15">
      <c r="C202" s="2" t="str">
        <f>_XLL.OFFICECOMCLIENT.APPLICATION.ROWLINK(Лист1!$273:$273)</f>
        <v>Row 273, 25699261</v>
      </c>
      <c r="M202" s="1">
        <v>181</v>
      </c>
      <c r="N202" s="1" t="s">
        <v>442</v>
      </c>
      <c r="O202" s="1" t="s">
        <v>443</v>
      </c>
      <c r="P202" s="1" t="s">
        <v>70</v>
      </c>
    </row>
    <row r="203" spans="3:16" ht="15">
      <c r="C203" s="2" t="str">
        <f>_XLL.OFFICECOMCLIENT.APPLICATION.ROWLINK(Лист1!$274:$274)</f>
        <v>Row 274, 25699308</v>
      </c>
      <c r="M203" s="1">
        <v>182</v>
      </c>
      <c r="N203" s="1" t="s">
        <v>444</v>
      </c>
      <c r="O203" s="1" t="s">
        <v>18</v>
      </c>
      <c r="P203" s="1" t="s">
        <v>18</v>
      </c>
    </row>
    <row r="204" spans="3:16" ht="15">
      <c r="C204" s="2" t="str">
        <f>_XLL.OFFICECOMCLIENT.APPLICATION.ROWLINK(Лист1!$275:$275)</f>
        <v>Row 275, 25699261</v>
      </c>
      <c r="M204" s="1">
        <v>183</v>
      </c>
      <c r="N204" s="1" t="s">
        <v>444</v>
      </c>
      <c r="O204" s="1" t="s">
        <v>445</v>
      </c>
      <c r="P204" s="1" t="s">
        <v>18</v>
      </c>
    </row>
    <row r="205" spans="3:16" ht="15">
      <c r="C205" s="2" t="str">
        <f>_XLL.OFFICECOMCLIENT.APPLICATION.ROWLINK(Лист1!$277:$277)</f>
        <v>Row 277, 25699277</v>
      </c>
      <c r="M205" s="1">
        <v>184</v>
      </c>
      <c r="N205" s="1" t="s">
        <v>444</v>
      </c>
      <c r="O205" s="1" t="s">
        <v>445</v>
      </c>
      <c r="P205" s="1" t="s">
        <v>70</v>
      </c>
    </row>
    <row r="206" spans="3:16" ht="15">
      <c r="C206" s="2" t="str">
        <f>_XLL.OFFICECOMCLIENT.APPLICATION.ROWLINK(Лист1!$280:$280)</f>
        <v>Row 280, 25699308</v>
      </c>
      <c r="M206" s="1">
        <v>185</v>
      </c>
      <c r="N206" s="1" t="s">
        <v>446</v>
      </c>
      <c r="O206" s="1" t="s">
        <v>18</v>
      </c>
      <c r="P206" s="1" t="s">
        <v>18</v>
      </c>
    </row>
    <row r="207" spans="3:16" ht="15">
      <c r="C207" s="2" t="str">
        <f>_XLL.OFFICECOMCLIENT.APPLICATION.ROWLINK(Лист1!$281:$281)</f>
        <v>Row 281, 25699292</v>
      </c>
      <c r="M207" s="1">
        <v>186</v>
      </c>
      <c r="N207" s="1" t="s">
        <v>446</v>
      </c>
      <c r="O207" s="1" t="s">
        <v>447</v>
      </c>
      <c r="P207" s="1" t="s">
        <v>18</v>
      </c>
    </row>
    <row r="208" spans="3:16" ht="15">
      <c r="C208" s="2" t="str">
        <f>_XLL.OFFICECOMCLIENT.APPLICATION.ROWLINK(Лист1!$283:$283)</f>
        <v>Row 283, 25699308</v>
      </c>
      <c r="M208" s="1">
        <v>187</v>
      </c>
      <c r="N208" s="1" t="s">
        <v>446</v>
      </c>
      <c r="O208" s="1" t="s">
        <v>447</v>
      </c>
      <c r="P208" s="1" t="s">
        <v>70</v>
      </c>
    </row>
    <row r="209" spans="3:16" ht="15">
      <c r="C209" s="2" t="str">
        <f>_XLL.OFFICECOMCLIENT.APPLICATION.ROWLINK(Лист1!$284:$284)</f>
        <v>Row 284, 25699261</v>
      </c>
      <c r="M209" s="1">
        <v>188</v>
      </c>
      <c r="N209" s="1" t="s">
        <v>448</v>
      </c>
      <c r="O209" s="1" t="s">
        <v>18</v>
      </c>
      <c r="P209" s="1" t="s">
        <v>18</v>
      </c>
    </row>
    <row r="210" spans="3:16" ht="15">
      <c r="C210" s="2" t="str">
        <f>_XLL.OFFICECOMCLIENT.APPLICATION.ROWLINK(Лист1!$285:$285)</f>
        <v>Row 285, 25699292</v>
      </c>
      <c r="M210" s="1">
        <v>189</v>
      </c>
      <c r="N210" s="1" t="s">
        <v>449</v>
      </c>
      <c r="O210" s="1" t="s">
        <v>18</v>
      </c>
      <c r="P210" s="1" t="s">
        <v>18</v>
      </c>
    </row>
    <row r="211" spans="3:16" ht="15">
      <c r="C211" s="2" t="str">
        <f>_XLL.OFFICECOMCLIENT.APPLICATION.ROWLINK(Лист1!$286:$286)</f>
        <v>Row 286, 25699277</v>
      </c>
      <c r="M211" s="1">
        <v>190</v>
      </c>
      <c r="N211" s="1" t="s">
        <v>449</v>
      </c>
      <c r="O211" s="1" t="s">
        <v>450</v>
      </c>
      <c r="P211" s="1" t="s">
        <v>18</v>
      </c>
    </row>
    <row r="212" spans="3:16" ht="15">
      <c r="C212" s="2" t="str">
        <f>_XLL.OFFICECOMCLIENT.APPLICATION.ROWLINK(Лист1!$288:$288)</f>
        <v>Row 288, 25699292</v>
      </c>
      <c r="M212" s="1">
        <v>191</v>
      </c>
      <c r="N212" s="1" t="s">
        <v>449</v>
      </c>
      <c r="O212" s="1" t="s">
        <v>450</v>
      </c>
      <c r="P212" s="1" t="s">
        <v>70</v>
      </c>
    </row>
    <row r="213" spans="3:16" ht="15">
      <c r="C213" s="2" t="str">
        <f>_XLL.OFFICECOMCLIENT.APPLICATION.ROWLINK(Лист1!$289:$289)</f>
        <v>Row 289, 25699308</v>
      </c>
      <c r="M213" s="1">
        <v>192</v>
      </c>
      <c r="N213" s="1" t="s">
        <v>451</v>
      </c>
      <c r="O213" s="1" t="s">
        <v>18</v>
      </c>
      <c r="P213" s="1" t="s">
        <v>18</v>
      </c>
    </row>
    <row r="214" spans="3:16" ht="15">
      <c r="C214" s="2" t="str">
        <f>_XLL.OFFICECOMCLIENT.APPLICATION.ROWLINK(Лист1!$293:$293)</f>
        <v>Row 293, 25699277</v>
      </c>
      <c r="M214" s="1">
        <v>195</v>
      </c>
      <c r="N214" s="1" t="s">
        <v>451</v>
      </c>
      <c r="O214" s="1" t="s">
        <v>452</v>
      </c>
      <c r="P214" s="1" t="s">
        <v>18</v>
      </c>
    </row>
    <row r="215" spans="3:16" ht="15">
      <c r="C215" s="2" t="str">
        <f>_XLL.OFFICECOMCLIENT.APPLICATION.ROWLINK(Лист1!$294:$294)</f>
        <v>Row 294, 25699261</v>
      </c>
      <c r="M215" s="1">
        <v>196</v>
      </c>
      <c r="N215" s="1" t="s">
        <v>451</v>
      </c>
      <c r="O215" s="1" t="s">
        <v>452</v>
      </c>
      <c r="P215" s="1" t="s">
        <v>453</v>
      </c>
    </row>
    <row r="216" spans="3:16" ht="15">
      <c r="C216" s="2" t="str">
        <f>_XLL.OFFICECOMCLIENT.APPLICATION.ROWLINK(Лист1!$295:$295)</f>
        <v>Row 295, 25699277</v>
      </c>
      <c r="M216" s="1">
        <v>197</v>
      </c>
      <c r="N216" s="1" t="s">
        <v>451</v>
      </c>
      <c r="O216" s="1" t="s">
        <v>454</v>
      </c>
      <c r="P216" s="1" t="s">
        <v>18</v>
      </c>
    </row>
    <row r="217" spans="3:16" ht="15">
      <c r="C217" s="2" t="str">
        <f>_XLL.OFFICECOMCLIENT.APPLICATION.ROWLINK(Лист1!$297:$297)</f>
        <v>Row 297, 25699292</v>
      </c>
      <c r="M217" s="1">
        <v>198</v>
      </c>
      <c r="N217" s="1" t="s">
        <v>451</v>
      </c>
      <c r="O217" s="1" t="s">
        <v>454</v>
      </c>
      <c r="P217" s="1" t="s">
        <v>159</v>
      </c>
    </row>
    <row r="218" spans="3:16" ht="15">
      <c r="C218" s="2" t="str">
        <f>_XLL.OFFICECOMCLIENT.APPLICATION.ROWLINK(Лист1!$299:$299)</f>
        <v>Row 299, 25699261</v>
      </c>
      <c r="M218" s="1">
        <v>199</v>
      </c>
      <c r="N218" s="1" t="s">
        <v>451</v>
      </c>
      <c r="O218" s="1" t="s">
        <v>454</v>
      </c>
      <c r="P218" s="1" t="s">
        <v>98</v>
      </c>
    </row>
    <row r="219" spans="3:16" ht="15">
      <c r="C219" s="2" t="str">
        <f>_XLL.OFFICECOMCLIENT.APPLICATION.ROWLINK(Лист1!$300:$300)</f>
        <v>Row 300, 25699308</v>
      </c>
      <c r="M219" s="1">
        <v>200</v>
      </c>
      <c r="N219" s="1" t="s">
        <v>451</v>
      </c>
      <c r="O219" s="1" t="s">
        <v>454</v>
      </c>
      <c r="P219" s="1" t="s">
        <v>70</v>
      </c>
    </row>
    <row r="220" spans="3:16" ht="15">
      <c r="C220" s="2" t="str">
        <f>_XLL.OFFICECOMCLIENT.APPLICATION.ROWLINK(Лист1!$301:$301)</f>
        <v>Row 301, 25699261</v>
      </c>
      <c r="M220" s="1">
        <v>201</v>
      </c>
      <c r="N220" s="1" t="s">
        <v>451</v>
      </c>
      <c r="O220" s="1" t="s">
        <v>455</v>
      </c>
      <c r="P220" s="1" t="s">
        <v>18</v>
      </c>
    </row>
    <row r="221" spans="3:16" ht="15">
      <c r="C221" s="2" t="str">
        <f>_XLL.OFFICECOMCLIENT.APPLICATION.ROWLINK(Лист1!$303:$303)</f>
        <v>Row 303, 25699277</v>
      </c>
      <c r="M221" s="1">
        <v>202</v>
      </c>
      <c r="N221" s="1" t="s">
        <v>451</v>
      </c>
      <c r="O221" s="1" t="s">
        <v>455</v>
      </c>
      <c r="P221" s="1" t="s">
        <v>272</v>
      </c>
    </row>
    <row r="222" spans="3:16" ht="15">
      <c r="C222" s="2" t="str">
        <f>_XLL.OFFICECOMCLIENT.APPLICATION.ROWLINK(Лист1!$290:$290)</f>
        <v>Row 290, 25699308</v>
      </c>
      <c r="M222" s="1">
        <v>193</v>
      </c>
      <c r="N222" s="1" t="s">
        <v>451</v>
      </c>
      <c r="O222" s="1" t="s">
        <v>456</v>
      </c>
      <c r="P222" s="1" t="s">
        <v>18</v>
      </c>
    </row>
    <row r="223" spans="3:16" ht="15">
      <c r="C223" s="2" t="str">
        <f>_XLL.OFFICECOMCLIENT.APPLICATION.ROWLINK(Лист1!$292:$292)</f>
        <v>Row 292, 25699292</v>
      </c>
      <c r="M223" s="1">
        <v>194</v>
      </c>
      <c r="N223" s="1" t="s">
        <v>451</v>
      </c>
      <c r="O223" s="1" t="s">
        <v>456</v>
      </c>
      <c r="P223" s="1" t="s">
        <v>272</v>
      </c>
    </row>
    <row r="224" spans="3:16" ht="15">
      <c r="C224" s="2" t="str">
        <f>_XLL.OFFICECOMCLIENT.APPLICATION.ROWLINK(Лист1!$304:$304)</f>
        <v>Row 304, 25699308</v>
      </c>
      <c r="M224" s="1">
        <v>203</v>
      </c>
      <c r="N224" s="1" t="s">
        <v>457</v>
      </c>
      <c r="O224" s="1" t="s">
        <v>18</v>
      </c>
      <c r="P224" s="1" t="s">
        <v>18</v>
      </c>
    </row>
    <row r="225" spans="3:16" ht="15">
      <c r="C225" s="2" t="str">
        <f>_XLL.OFFICECOMCLIENT.APPLICATION.ROWLINK(Лист1!$305:$305)</f>
        <v>Row 305, 25699261</v>
      </c>
      <c r="M225" s="1">
        <v>204</v>
      </c>
      <c r="N225" s="1" t="s">
        <v>457</v>
      </c>
      <c r="O225" s="1" t="s">
        <v>458</v>
      </c>
      <c r="P225" s="1" t="s">
        <v>18</v>
      </c>
    </row>
    <row r="226" spans="3:16" ht="15">
      <c r="C226" s="2" t="str">
        <f>_XLL.OFFICECOMCLIENT.APPLICATION.ROWLINK(Лист1!$307:$307)</f>
        <v>Row 307, 25699292</v>
      </c>
      <c r="M226" s="1">
        <v>205</v>
      </c>
      <c r="N226" s="1" t="s">
        <v>457</v>
      </c>
      <c r="O226" s="1" t="s">
        <v>458</v>
      </c>
      <c r="P226" s="1" t="s">
        <v>70</v>
      </c>
    </row>
    <row r="227" spans="3:16" ht="15">
      <c r="C227" s="2" t="str">
        <f>_XLL.OFFICECOMCLIENT.APPLICATION.ROWLINK(Лист1!$308:$308)</f>
        <v>Row 308, 25699277</v>
      </c>
      <c r="M227" s="1">
        <v>206</v>
      </c>
      <c r="N227" s="1" t="s">
        <v>459</v>
      </c>
      <c r="O227" s="1" t="s">
        <v>18</v>
      </c>
      <c r="P227" s="1" t="s">
        <v>18</v>
      </c>
    </row>
    <row r="228" spans="3:16" ht="15">
      <c r="C228" s="2" t="str">
        <f>_XLL.OFFICECOMCLIENT.APPLICATION.ROWLINK(Лист1!$309:$309)</f>
        <v>Row 309, 25699292</v>
      </c>
      <c r="M228" s="1">
        <v>207</v>
      </c>
      <c r="N228" s="1" t="s">
        <v>459</v>
      </c>
      <c r="O228" s="1" t="s">
        <v>460</v>
      </c>
      <c r="P228" s="1" t="s">
        <v>18</v>
      </c>
    </row>
    <row r="229" spans="3:16" ht="15">
      <c r="C229" s="2" t="str">
        <f>_XLL.OFFICECOMCLIENT.APPLICATION.ROWLINK(Лист1!$311:$311)</f>
        <v>Row 311, 25699308</v>
      </c>
      <c r="M229" s="1">
        <v>208</v>
      </c>
      <c r="N229" s="1" t="s">
        <v>459</v>
      </c>
      <c r="O229" s="1" t="s">
        <v>460</v>
      </c>
      <c r="P229" s="1" t="s">
        <v>70</v>
      </c>
    </row>
    <row r="230" spans="3:16" ht="15">
      <c r="C230" s="2" t="str">
        <f>_XLL.OFFICECOMCLIENT.APPLICATION.ROWLINK(Лист1!$312:$312)</f>
        <v>Row 312, 25699277</v>
      </c>
      <c r="M230" s="1">
        <v>209</v>
      </c>
      <c r="N230" s="1" t="s">
        <v>459</v>
      </c>
      <c r="O230" s="1" t="s">
        <v>461</v>
      </c>
      <c r="P230" s="1" t="s">
        <v>18</v>
      </c>
    </row>
    <row r="231" spans="3:16" ht="15">
      <c r="C231" s="2" t="str">
        <f>_XLL.OFFICECOMCLIENT.APPLICATION.ROWLINK(Лист1!$314:$314)</f>
        <v>Row 314, 25699261</v>
      </c>
      <c r="M231" s="1">
        <v>210</v>
      </c>
      <c r="N231" s="1" t="s">
        <v>459</v>
      </c>
      <c r="O231" s="1" t="s">
        <v>461</v>
      </c>
      <c r="P231" s="1" t="s">
        <v>70</v>
      </c>
    </row>
    <row r="232" spans="3:16" ht="15">
      <c r="C232" s="2" t="str">
        <f>_XLL.OFFICECOMCLIENT.APPLICATION.ROWLINK(Лист1!$315:$315)</f>
        <v>Row 315, 25699277</v>
      </c>
      <c r="M232" s="1">
        <v>211</v>
      </c>
      <c r="N232" s="1" t="s">
        <v>462</v>
      </c>
      <c r="O232" s="1" t="s">
        <v>18</v>
      </c>
      <c r="P232" s="1" t="s">
        <v>18</v>
      </c>
    </row>
    <row r="233" spans="3:16" ht="15">
      <c r="C233" s="2" t="str">
        <f>_XLL.OFFICECOMCLIENT.APPLICATION.ROWLINK(Лист1!$316:$316)</f>
        <v>Row 316, 25699292</v>
      </c>
      <c r="M233" s="1">
        <v>212</v>
      </c>
      <c r="N233" s="1" t="s">
        <v>462</v>
      </c>
      <c r="O233" s="1" t="s">
        <v>463</v>
      </c>
      <c r="P233" s="1" t="s">
        <v>18</v>
      </c>
    </row>
    <row r="234" spans="3:16" ht="15">
      <c r="C234" s="2" t="str">
        <f>_XLL.OFFICECOMCLIENT.APPLICATION.ROWLINK(Лист1!$318:$318)</f>
        <v>Row 318, 25699261</v>
      </c>
      <c r="M234" s="1">
        <v>213</v>
      </c>
      <c r="N234" s="1" t="s">
        <v>462</v>
      </c>
      <c r="O234" s="1" t="s">
        <v>463</v>
      </c>
      <c r="P234" s="1" t="s">
        <v>159</v>
      </c>
    </row>
    <row r="235" spans="3:16" ht="15">
      <c r="C235" s="2" t="str">
        <f>_XLL.OFFICECOMCLIENT.APPLICATION.ROWLINK(Лист1!$320:$320)</f>
        <v>Row 320, 25699308</v>
      </c>
      <c r="M235" s="1">
        <v>214</v>
      </c>
      <c r="N235" s="1" t="s">
        <v>462</v>
      </c>
      <c r="O235" s="1" t="s">
        <v>463</v>
      </c>
      <c r="P235" s="1" t="s">
        <v>98</v>
      </c>
    </row>
    <row r="236" spans="3:16" ht="15">
      <c r="C236" s="2" t="str">
        <f>_XLL.OFFICECOMCLIENT.APPLICATION.ROWLINK(Лист1!$321:$321)</f>
        <v>Row 321, 25699261</v>
      </c>
      <c r="M236" s="1">
        <v>215</v>
      </c>
      <c r="N236" s="1" t="s">
        <v>462</v>
      </c>
      <c r="O236" s="1" t="s">
        <v>463</v>
      </c>
      <c r="P236" s="1" t="s">
        <v>70</v>
      </c>
    </row>
    <row r="237" spans="3:16" ht="15">
      <c r="C237" s="2" t="str">
        <f>_XLL.OFFICECOMCLIENT.APPLICATION.ROWLINK(Лист1!$322:$322)</f>
        <v>Row 322, 25699277</v>
      </c>
      <c r="M237" s="1">
        <v>216</v>
      </c>
      <c r="N237" s="1" t="s">
        <v>464</v>
      </c>
      <c r="O237" s="1" t="s">
        <v>18</v>
      </c>
      <c r="P237" s="1" t="s">
        <v>18</v>
      </c>
    </row>
    <row r="238" spans="3:16" ht="15">
      <c r="C238" s="2" t="str">
        <f>_XLL.OFFICECOMCLIENT.APPLICATION.ROWLINK(Лист1!$323:$323)</f>
        <v>Row 323, 25699308</v>
      </c>
      <c r="M238" s="1">
        <v>217</v>
      </c>
      <c r="N238" s="1" t="s">
        <v>464</v>
      </c>
      <c r="O238" s="1" t="s">
        <v>465</v>
      </c>
      <c r="P238" s="1" t="s">
        <v>18</v>
      </c>
    </row>
    <row r="239" spans="3:16" ht="15">
      <c r="C239" s="2" t="str">
        <f>_XLL.OFFICECOMCLIENT.APPLICATION.ROWLINK(Лист1!$325:$325)</f>
        <v>Row 325, 25699292</v>
      </c>
      <c r="M239" s="1">
        <v>218</v>
      </c>
      <c r="N239" s="1" t="s">
        <v>464</v>
      </c>
      <c r="O239" s="1" t="s">
        <v>465</v>
      </c>
      <c r="P239" s="1" t="s">
        <v>159</v>
      </c>
    </row>
    <row r="240" spans="3:16" ht="15">
      <c r="C240" s="2" t="str">
        <f>_XLL.OFFICECOMCLIENT.APPLICATION.ROWLINK(Лист1!$327:$327)</f>
        <v>Row 327, 25699308</v>
      </c>
      <c r="M240" s="1">
        <v>219</v>
      </c>
      <c r="N240" s="1" t="s">
        <v>464</v>
      </c>
      <c r="O240" s="1" t="s">
        <v>465</v>
      </c>
      <c r="P240" s="1" t="s">
        <v>98</v>
      </c>
    </row>
    <row r="241" spans="3:16" ht="15">
      <c r="C241" s="2" t="str">
        <f>_XLL.OFFICECOMCLIENT.APPLICATION.ROWLINK(Лист1!$328:$328)</f>
        <v>Row 328, 25699261</v>
      </c>
      <c r="M241" s="1">
        <v>220</v>
      </c>
      <c r="N241" s="1" t="s">
        <v>464</v>
      </c>
      <c r="O241" s="1" t="s">
        <v>465</v>
      </c>
      <c r="P241" s="1" t="s">
        <v>70</v>
      </c>
    </row>
    <row r="242" spans="3:16" ht="15">
      <c r="C242" s="2" t="str">
        <f>_XLL.OFFICECOMCLIENT.APPLICATION.ROWLINK(Лист1!$329:$329)</f>
        <v>Row 329, 25699292</v>
      </c>
      <c r="M242" s="1">
        <v>221</v>
      </c>
      <c r="N242" s="1" t="s">
        <v>466</v>
      </c>
      <c r="O242" s="1" t="s">
        <v>18</v>
      </c>
      <c r="P242" s="1" t="s">
        <v>18</v>
      </c>
    </row>
    <row r="243" spans="3:16" ht="15">
      <c r="C243" s="2" t="str">
        <f>_XLL.OFFICECOMCLIENT.APPLICATION.ROWLINK(Лист1!$330:$330)</f>
        <v>Row 330, 25699277</v>
      </c>
      <c r="M243" s="1">
        <v>222</v>
      </c>
      <c r="N243" s="1" t="s">
        <v>466</v>
      </c>
      <c r="O243" s="1" t="s">
        <v>467</v>
      </c>
      <c r="P243" s="1" t="s">
        <v>18</v>
      </c>
    </row>
    <row r="244" spans="3:16" ht="15">
      <c r="C244" s="2" t="str">
        <f>_XLL.OFFICECOMCLIENT.APPLICATION.ROWLINK(Лист1!$332:$332)</f>
        <v>Row 332, 25699292</v>
      </c>
      <c r="M244" s="1">
        <v>223</v>
      </c>
      <c r="N244" s="1" t="s">
        <v>466</v>
      </c>
      <c r="O244" s="1" t="s">
        <v>467</v>
      </c>
      <c r="P244" s="1" t="s">
        <v>70</v>
      </c>
    </row>
    <row r="245" spans="3:16" ht="15">
      <c r="C245" s="2" t="str">
        <f>_XLL.OFFICECOMCLIENT.APPLICATION.ROWLINK(Лист1!$333:$333)</f>
        <v>Row 333, 25699308</v>
      </c>
      <c r="M245" s="1">
        <v>224</v>
      </c>
      <c r="N245" s="1" t="s">
        <v>468</v>
      </c>
      <c r="O245" s="1" t="s">
        <v>18</v>
      </c>
      <c r="P245" s="1" t="s">
        <v>18</v>
      </c>
    </row>
    <row r="246" spans="3:16" ht="15">
      <c r="C246" s="2" t="str">
        <f>_XLL.OFFICECOMCLIENT.APPLICATION.ROWLINK(Лист1!$334:$334)</f>
        <v>Row 334, 25699277</v>
      </c>
      <c r="M246" s="1">
        <v>225</v>
      </c>
      <c r="N246" s="1" t="s">
        <v>468</v>
      </c>
      <c r="O246" s="1" t="s">
        <v>469</v>
      </c>
      <c r="P246" s="1" t="s">
        <v>18</v>
      </c>
    </row>
    <row r="247" spans="3:16" ht="15">
      <c r="C247" s="2" t="str">
        <f>_XLL.OFFICECOMCLIENT.APPLICATION.ROWLINK(Лист1!$336:$336)</f>
        <v>Row 336, 25699261</v>
      </c>
      <c r="M247" s="1">
        <v>226</v>
      </c>
      <c r="N247" s="1" t="s">
        <v>468</v>
      </c>
      <c r="O247" s="1" t="s">
        <v>469</v>
      </c>
      <c r="P247" s="1" t="s">
        <v>98</v>
      </c>
    </row>
    <row r="248" spans="3:16" ht="15">
      <c r="C248" s="2" t="str">
        <f>_XLL.OFFICECOMCLIENT.APPLICATION.ROWLINK(Лист1!$337:$337)</f>
        <v>Row 337, 25699277</v>
      </c>
      <c r="M248" s="1">
        <v>227</v>
      </c>
      <c r="N248" s="1" t="s">
        <v>470</v>
      </c>
      <c r="O248" s="1" t="s">
        <v>18</v>
      </c>
      <c r="P248" s="1" t="s">
        <v>18</v>
      </c>
    </row>
    <row r="249" spans="3:16" ht="15">
      <c r="C249" s="2" t="str">
        <f>_XLL.OFFICECOMCLIENT.APPLICATION.ROWLINK(Лист1!$338:$338)</f>
        <v>Row 338, 25699292</v>
      </c>
      <c r="M249" s="1">
        <v>228</v>
      </c>
      <c r="N249" s="1" t="s">
        <v>470</v>
      </c>
      <c r="O249" s="1" t="s">
        <v>471</v>
      </c>
      <c r="P249" s="1" t="s">
        <v>18</v>
      </c>
    </row>
    <row r="250" spans="3:16" ht="15">
      <c r="C250" s="2" t="str">
        <f>_XLL.OFFICECOMCLIENT.APPLICATION.ROWLINK(Лист1!$340:$340)</f>
        <v>Row 340, 25699308</v>
      </c>
      <c r="M250" s="1">
        <v>229</v>
      </c>
      <c r="N250" s="1" t="s">
        <v>470</v>
      </c>
      <c r="O250" s="1" t="s">
        <v>471</v>
      </c>
      <c r="P250" s="1" t="s">
        <v>305</v>
      </c>
    </row>
    <row r="251" spans="3:16" ht="15">
      <c r="C251" s="2" t="str">
        <f>_XLL.OFFICECOMCLIENT.APPLICATION.ROWLINK(Лист1!$341:$341)</f>
        <v>Row 341, 25699308</v>
      </c>
      <c r="M251" s="1">
        <v>230</v>
      </c>
      <c r="N251" s="1" t="s">
        <v>470</v>
      </c>
      <c r="O251" s="1" t="s">
        <v>472</v>
      </c>
      <c r="P251" s="1" t="s">
        <v>18</v>
      </c>
    </row>
    <row r="252" spans="3:16" ht="15">
      <c r="C252" s="2" t="str">
        <f>_XLL.OFFICECOMCLIENT.APPLICATION.ROWLINK(Лист1!$343:$343)</f>
        <v>Row 343, 25699261</v>
      </c>
      <c r="M252" s="1">
        <v>231</v>
      </c>
      <c r="N252" s="1" t="s">
        <v>470</v>
      </c>
      <c r="O252" s="1" t="s">
        <v>472</v>
      </c>
      <c r="P252" s="1" t="s">
        <v>70</v>
      </c>
    </row>
    <row r="253" spans="3:16" ht="15">
      <c r="C253" s="2" t="str">
        <f>_XLL.OFFICECOMCLIENT.APPLICATION.ROWLINK(Лист1!$344:$344)</f>
        <v>Row 344, 25699277</v>
      </c>
      <c r="M253" s="1">
        <v>232</v>
      </c>
      <c r="N253" s="1" t="s">
        <v>473</v>
      </c>
      <c r="O253" s="1" t="s">
        <v>18</v>
      </c>
      <c r="P253" s="1" t="s">
        <v>18</v>
      </c>
    </row>
    <row r="254" spans="3:16" ht="15">
      <c r="C254" s="2" t="str">
        <f>_XLL.OFFICECOMCLIENT.APPLICATION.ROWLINK(Лист1!$345:$345)</f>
        <v>Row 345, 25699277</v>
      </c>
      <c r="M254" s="1">
        <v>233</v>
      </c>
      <c r="N254" s="1" t="s">
        <v>473</v>
      </c>
      <c r="O254" s="1" t="s">
        <v>474</v>
      </c>
      <c r="P254" s="1" t="s">
        <v>18</v>
      </c>
    </row>
    <row r="255" spans="3:16" ht="15">
      <c r="C255" s="2" t="str">
        <f>_XLL.OFFICECOMCLIENT.APPLICATION.ROWLINK(Лист1!$347:$347)</f>
        <v>Row 347, 25699292</v>
      </c>
      <c r="M255" s="1">
        <v>234</v>
      </c>
      <c r="N255" s="1" t="s">
        <v>473</v>
      </c>
      <c r="O255" s="1" t="s">
        <v>474</v>
      </c>
      <c r="P255" s="1" t="s">
        <v>159</v>
      </c>
    </row>
    <row r="256" spans="3:16" ht="15">
      <c r="C256" s="2" t="str">
        <f>_XLL.OFFICECOMCLIENT.APPLICATION.ROWLINK(Лист1!$348:$348)</f>
        <v>Row 348, 25699308</v>
      </c>
      <c r="M256" s="1">
        <v>235</v>
      </c>
      <c r="N256" s="1" t="s">
        <v>473</v>
      </c>
      <c r="O256" s="1" t="s">
        <v>475</v>
      </c>
      <c r="P256" s="1" t="s">
        <v>18</v>
      </c>
    </row>
    <row r="257" spans="3:16" ht="15">
      <c r="C257" s="2" t="str">
        <f>_XLL.OFFICECOMCLIENT.APPLICATION.ROWLINK(Лист1!$350:$350)</f>
        <v>Row 350, 25699261</v>
      </c>
      <c r="M257" s="1">
        <v>236</v>
      </c>
      <c r="N257" s="1" t="s">
        <v>473</v>
      </c>
      <c r="O257" s="1" t="s">
        <v>475</v>
      </c>
      <c r="P257" s="1" t="s">
        <v>314</v>
      </c>
    </row>
    <row r="258" spans="3:16" ht="15">
      <c r="C258" s="2" t="str">
        <f>_XLL.OFFICECOMCLIENT.APPLICATION.ROWLINK(Лист1!$351:$351)</f>
        <v>Row 351, 25699261</v>
      </c>
      <c r="M258" s="1">
        <v>237</v>
      </c>
      <c r="N258" s="1" t="s">
        <v>473</v>
      </c>
      <c r="O258" s="1" t="s">
        <v>476</v>
      </c>
      <c r="P258" s="1" t="s">
        <v>18</v>
      </c>
    </row>
    <row r="259" spans="3:16" ht="15">
      <c r="C259" s="2" t="str">
        <f>_XLL.OFFICECOMCLIENT.APPLICATION.ROWLINK(Лист1!$353:$353)</f>
        <v>Row 353, 25699277</v>
      </c>
      <c r="M259" s="1">
        <v>238</v>
      </c>
      <c r="N259" s="1" t="s">
        <v>473</v>
      </c>
      <c r="O259" s="1" t="s">
        <v>476</v>
      </c>
      <c r="P259" s="1" t="s">
        <v>159</v>
      </c>
    </row>
    <row r="260" spans="3:16" ht="15">
      <c r="C260" s="2" t="str">
        <f>_XLL.OFFICECOMCLIENT.APPLICATION.ROWLINK(Лист1!$354:$354)</f>
        <v>Row 354, 25699292</v>
      </c>
      <c r="M260" s="1">
        <v>239</v>
      </c>
      <c r="N260" s="1" t="s">
        <v>473</v>
      </c>
      <c r="O260" s="1" t="s">
        <v>476</v>
      </c>
      <c r="P260" s="1" t="s">
        <v>165</v>
      </c>
    </row>
    <row r="261" spans="3:16" ht="15">
      <c r="C261" s="2" t="str">
        <f>_XLL.OFFICECOMCLIENT.APPLICATION.ROWLINK(Лист1!$356:$356)</f>
        <v>Row 356, 25699308</v>
      </c>
      <c r="M261" s="1">
        <v>240</v>
      </c>
      <c r="N261" s="1" t="s">
        <v>473</v>
      </c>
      <c r="O261" s="1" t="s">
        <v>476</v>
      </c>
      <c r="P261" s="1" t="s">
        <v>98</v>
      </c>
    </row>
    <row r="262" spans="3:16" ht="15">
      <c r="C262" s="2" t="str">
        <f>_XLL.OFFICECOMCLIENT.APPLICATION.ROWLINK(Лист1!$357:$357)</f>
        <v>Row 357, 25699308</v>
      </c>
      <c r="M262" s="1">
        <v>241</v>
      </c>
      <c r="N262" s="1" t="s">
        <v>473</v>
      </c>
      <c r="O262" s="1" t="s">
        <v>476</v>
      </c>
      <c r="P262" s="1" t="s">
        <v>70</v>
      </c>
    </row>
    <row r="263" spans="3:16" ht="15">
      <c r="C263" s="2" t="str">
        <f>_XLL.OFFICECOMCLIENT.APPLICATION.ROWLINK(Лист1!$359:$359)</f>
        <v>Row 359, 25699261</v>
      </c>
      <c r="M263" s="1">
        <v>242</v>
      </c>
      <c r="N263" s="1" t="s">
        <v>473</v>
      </c>
      <c r="O263" s="1" t="s">
        <v>476</v>
      </c>
      <c r="P263" s="1" t="s">
        <v>77</v>
      </c>
    </row>
    <row r="264" spans="3:16" ht="15">
      <c r="C264" s="2" t="str">
        <f>_XLL.OFFICECOMCLIENT.APPLICATION.ROWLINK(Лист1!$360:$360)</f>
        <v>Row 360, 25699277</v>
      </c>
      <c r="M264" s="1">
        <v>243</v>
      </c>
      <c r="N264" s="1" t="s">
        <v>477</v>
      </c>
      <c r="O264" s="1" t="s">
        <v>18</v>
      </c>
      <c r="P264" s="1" t="s">
        <v>18</v>
      </c>
    </row>
    <row r="265" spans="3:16" ht="15">
      <c r="C265" s="2" t="str">
        <f>_XLL.OFFICECOMCLIENT.APPLICATION.ROWLINK(Лист1!$364:$364)</f>
        <v>Row 364, 25699292</v>
      </c>
      <c r="M265" s="1">
        <v>246</v>
      </c>
      <c r="N265" s="1" t="s">
        <v>477</v>
      </c>
      <c r="O265" s="1" t="s">
        <v>478</v>
      </c>
      <c r="P265" s="1" t="s">
        <v>18</v>
      </c>
    </row>
    <row r="266" spans="3:16" ht="15">
      <c r="C266" s="2" t="str">
        <f>_XLL.OFFICECOMCLIENT.APPLICATION.ROWLINK(Лист1!$366:$366)</f>
        <v>Row 366, 25699292</v>
      </c>
      <c r="M266" s="1">
        <v>247</v>
      </c>
      <c r="N266" s="1" t="s">
        <v>477</v>
      </c>
      <c r="O266" s="1" t="s">
        <v>478</v>
      </c>
      <c r="P266" s="1" t="s">
        <v>70</v>
      </c>
    </row>
    <row r="267" spans="3:16" ht="15">
      <c r="C267" s="2" t="str">
        <f>_XLL.OFFICECOMCLIENT.APPLICATION.ROWLINK(Лист1!$361:$361)</f>
        <v>Row 361, 25699308</v>
      </c>
      <c r="M267" s="1">
        <v>244</v>
      </c>
      <c r="N267" s="1" t="s">
        <v>477</v>
      </c>
      <c r="O267" s="1" t="s">
        <v>479</v>
      </c>
      <c r="P267" s="1" t="s">
        <v>18</v>
      </c>
    </row>
    <row r="268" spans="3:16" ht="15">
      <c r="C268" s="2" t="str">
        <f>_XLL.OFFICECOMCLIENT.APPLICATION.ROWLINK(Лист1!$363:$363)</f>
        <v>Row 363, 25699261</v>
      </c>
      <c r="M268" s="1">
        <v>245</v>
      </c>
      <c r="N268" s="1" t="s">
        <v>477</v>
      </c>
      <c r="O268" s="1" t="s">
        <v>479</v>
      </c>
      <c r="P268" s="1" t="s">
        <v>70</v>
      </c>
    </row>
    <row r="269" spans="3:16" ht="15">
      <c r="C269" s="2" t="str">
        <f>_XLL.OFFICECOMCLIENT.APPLICATION.ROWLINK(Лист1!$367:$367)</f>
        <v>Row 367, 25699277</v>
      </c>
      <c r="M269" s="1">
        <v>248</v>
      </c>
      <c r="N269" s="1" t="s">
        <v>480</v>
      </c>
      <c r="O269" s="1" t="s">
        <v>18</v>
      </c>
      <c r="P269" s="1" t="s">
        <v>18</v>
      </c>
    </row>
    <row r="270" spans="3:16" ht="15">
      <c r="C270" s="2" t="str">
        <f>_XLL.OFFICECOMCLIENT.APPLICATION.ROWLINK(Лист1!$377:$377)</f>
        <v>Row 377, 25699277</v>
      </c>
      <c r="M270" s="1">
        <v>256</v>
      </c>
      <c r="N270" s="1" t="s">
        <v>480</v>
      </c>
      <c r="O270" s="1" t="s">
        <v>481</v>
      </c>
      <c r="P270" s="1" t="s">
        <v>18</v>
      </c>
    </row>
    <row r="271" spans="3:16" ht="15">
      <c r="C271" s="2" t="str">
        <f>_XLL.OFFICECOMCLIENT.APPLICATION.ROWLINK(Лист1!$379:$379)</f>
        <v>Row 379, 25699292</v>
      </c>
      <c r="M271" s="1">
        <v>257</v>
      </c>
      <c r="N271" s="1" t="s">
        <v>480</v>
      </c>
      <c r="O271" s="1" t="s">
        <v>481</v>
      </c>
      <c r="P271" s="1" t="s">
        <v>159</v>
      </c>
    </row>
    <row r="272" spans="3:16" ht="15">
      <c r="C272" s="2" t="str">
        <f>_XLL.OFFICECOMCLIENT.APPLICATION.ROWLINK(Лист1!$380:$380)</f>
        <v>Row 380, 25699308</v>
      </c>
      <c r="M272" s="1">
        <v>258</v>
      </c>
      <c r="N272" s="1" t="s">
        <v>480</v>
      </c>
      <c r="O272" s="1" t="s">
        <v>482</v>
      </c>
      <c r="P272" s="1" t="s">
        <v>18</v>
      </c>
    </row>
    <row r="273" spans="3:16" ht="15">
      <c r="C273" s="2" t="str">
        <f>_XLL.OFFICECOMCLIENT.APPLICATION.ROWLINK(Лист1!$382:$382)</f>
        <v>Row 382, 25699261</v>
      </c>
      <c r="M273" s="1">
        <v>259</v>
      </c>
      <c r="N273" s="1" t="s">
        <v>480</v>
      </c>
      <c r="O273" s="1" t="s">
        <v>482</v>
      </c>
      <c r="P273" s="1" t="s">
        <v>159</v>
      </c>
    </row>
    <row r="274" spans="3:16" ht="15">
      <c r="C274" s="2" t="str">
        <f>_XLL.OFFICECOMCLIENT.APPLICATION.ROWLINK(Лист1!$383:$383)</f>
        <v>Row 383, 25699261</v>
      </c>
      <c r="M274" s="1">
        <v>260</v>
      </c>
      <c r="N274" s="1" t="s">
        <v>480</v>
      </c>
      <c r="O274" s="1" t="s">
        <v>482</v>
      </c>
      <c r="P274" s="1" t="s">
        <v>165</v>
      </c>
    </row>
    <row r="275" spans="3:16" ht="15">
      <c r="C275" s="2" t="str">
        <f>_XLL.OFFICECOMCLIENT.APPLICATION.ROWLINK(Лист1!$385:$385)</f>
        <v>Row 385, 25699277</v>
      </c>
      <c r="M275" s="1">
        <v>261</v>
      </c>
      <c r="N275" s="1" t="s">
        <v>480</v>
      </c>
      <c r="O275" s="1" t="s">
        <v>482</v>
      </c>
      <c r="P275" s="1" t="s">
        <v>98</v>
      </c>
    </row>
    <row r="276" spans="3:16" ht="15">
      <c r="C276" s="2" t="str">
        <f>_XLL.OFFICECOMCLIENT.APPLICATION.ROWLINK(Лист1!$386:$386)</f>
        <v>Row 386, 25699292</v>
      </c>
      <c r="M276" s="1">
        <v>262</v>
      </c>
      <c r="N276" s="1" t="s">
        <v>480</v>
      </c>
      <c r="O276" s="1" t="s">
        <v>482</v>
      </c>
      <c r="P276" s="1" t="s">
        <v>70</v>
      </c>
    </row>
    <row r="277" spans="3:16" ht="15">
      <c r="C277" s="2" t="str">
        <f>_XLL.OFFICECOMCLIENT.APPLICATION.ROWLINK(Лист1!$388:$388)</f>
        <v>Row 388, 25699308</v>
      </c>
      <c r="M277" s="1">
        <v>263</v>
      </c>
      <c r="N277" s="1" t="s">
        <v>480</v>
      </c>
      <c r="O277" s="1" t="s">
        <v>482</v>
      </c>
      <c r="P277" s="1" t="s">
        <v>77</v>
      </c>
    </row>
    <row r="278" spans="3:16" ht="15">
      <c r="C278" s="2" t="str">
        <f>_XLL.OFFICECOMCLIENT.APPLICATION.ROWLINK(Лист1!$389:$389)</f>
        <v>Row 389, 25699308</v>
      </c>
      <c r="M278" s="1">
        <v>264</v>
      </c>
      <c r="N278" s="1" t="s">
        <v>480</v>
      </c>
      <c r="O278" s="1" t="s">
        <v>483</v>
      </c>
      <c r="P278" s="1" t="s">
        <v>18</v>
      </c>
    </row>
    <row r="279" spans="3:16" ht="15">
      <c r="C279" s="2" t="str">
        <f>_XLL.OFFICECOMCLIENT.APPLICATION.ROWLINK(Лист1!$391:$391)</f>
        <v>Row 391, 25699261</v>
      </c>
      <c r="M279" s="1">
        <v>265</v>
      </c>
      <c r="N279" s="1" t="s">
        <v>480</v>
      </c>
      <c r="O279" s="1" t="s">
        <v>483</v>
      </c>
      <c r="P279" s="1" t="s">
        <v>159</v>
      </c>
    </row>
    <row r="280" spans="3:16" ht="15">
      <c r="C280" s="2" t="str">
        <f>_XLL.OFFICECOMCLIENT.APPLICATION.ROWLINK(Лист1!$392:$392)</f>
        <v>Row 392, 25699277</v>
      </c>
      <c r="M280" s="1">
        <v>266</v>
      </c>
      <c r="N280" s="1" t="s">
        <v>480</v>
      </c>
      <c r="O280" s="1" t="s">
        <v>484</v>
      </c>
      <c r="P280" s="1" t="s">
        <v>18</v>
      </c>
    </row>
    <row r="281" spans="3:16" ht="15">
      <c r="C281" s="2" t="str">
        <f>_XLL.OFFICECOMCLIENT.APPLICATION.ROWLINK(Лист1!$393:$393)</f>
        <v>Row 393, 25699292</v>
      </c>
      <c r="M281" s="1">
        <v>267</v>
      </c>
      <c r="N281" s="1" t="s">
        <v>480</v>
      </c>
      <c r="O281" s="1" t="s">
        <v>484</v>
      </c>
      <c r="P281" s="1" t="s">
        <v>485</v>
      </c>
    </row>
    <row r="282" spans="3:16" ht="15">
      <c r="C282" s="2" t="str">
        <f>_XLL.OFFICECOMCLIENT.APPLICATION.ROWLINK(Лист1!$394:$394)</f>
        <v>Row 394, 25699292</v>
      </c>
      <c r="M282" s="1">
        <v>268</v>
      </c>
      <c r="N282" s="1" t="s">
        <v>480</v>
      </c>
      <c r="O282" s="1" t="s">
        <v>486</v>
      </c>
      <c r="P282" s="1" t="s">
        <v>18</v>
      </c>
    </row>
    <row r="283" spans="3:16" ht="15">
      <c r="C283" s="2" t="str">
        <f>_XLL.OFFICECOMCLIENT.APPLICATION.ROWLINK(Лист1!$396:$396)</f>
        <v>Row 396, 25699308</v>
      </c>
      <c r="M283" s="1">
        <v>269</v>
      </c>
      <c r="N283" s="1" t="s">
        <v>480</v>
      </c>
      <c r="O283" s="1" t="s">
        <v>486</v>
      </c>
      <c r="P283" s="1" t="s">
        <v>70</v>
      </c>
    </row>
    <row r="284" spans="3:16" ht="15">
      <c r="C284" s="2" t="str">
        <f>_XLL.OFFICECOMCLIENT.APPLICATION.ROWLINK(Лист1!$397:$397)</f>
        <v>Row 397, 25699261</v>
      </c>
      <c r="M284" s="1">
        <v>270</v>
      </c>
      <c r="N284" s="1" t="s">
        <v>480</v>
      </c>
      <c r="O284" s="1" t="s">
        <v>487</v>
      </c>
      <c r="P284" s="1" t="s">
        <v>18</v>
      </c>
    </row>
    <row r="285" spans="3:16" ht="15">
      <c r="C285" s="2" t="str">
        <f>_XLL.OFFICECOMCLIENT.APPLICATION.ROWLINK(Лист1!$399:$399)</f>
        <v>Row 399, 25699277</v>
      </c>
      <c r="M285" s="1">
        <v>271</v>
      </c>
      <c r="N285" s="1" t="s">
        <v>480</v>
      </c>
      <c r="O285" s="1" t="s">
        <v>487</v>
      </c>
      <c r="P285" s="1" t="s">
        <v>340</v>
      </c>
    </row>
    <row r="286" spans="3:16" ht="15">
      <c r="C286" s="2" t="e">
        <f>_XLL.OFFICECOMCLIENT.APPLICATION.ROWLINK(Лист1!#REF!)</f>
        <v>#VALUE!</v>
      </c>
      <c r="M286" s="1">
        <v>272</v>
      </c>
      <c r="N286" s="1" t="s">
        <v>480</v>
      </c>
      <c r="O286" s="1" t="s">
        <v>445</v>
      </c>
      <c r="P286" s="1" t="s">
        <v>18</v>
      </c>
    </row>
    <row r="287" spans="3:16" ht="15">
      <c r="C287" s="2" t="str">
        <f>_XLL.OFFICECOMCLIENT.APPLICATION.ROWLINK(Лист1!$279:$279)</f>
        <v>Row 279, 25699292</v>
      </c>
      <c r="M287" s="1">
        <v>273</v>
      </c>
      <c r="N287" s="1" t="s">
        <v>480</v>
      </c>
      <c r="O287" s="1" t="s">
        <v>445</v>
      </c>
      <c r="P287" s="1" t="s">
        <v>342</v>
      </c>
    </row>
    <row r="288" spans="3:16" ht="15">
      <c r="C288" s="2" t="str">
        <f>_XLL.OFFICECOMCLIENT.APPLICATION.ROWLINK(Лист1!$400:$400)</f>
        <v>Row 400, 25699308</v>
      </c>
      <c r="M288" s="1">
        <v>274</v>
      </c>
      <c r="N288" s="1" t="s">
        <v>480</v>
      </c>
      <c r="O288" s="1" t="s">
        <v>488</v>
      </c>
      <c r="P288" s="1" t="s">
        <v>18</v>
      </c>
    </row>
    <row r="289" spans="3:16" ht="15">
      <c r="C289" s="2" t="str">
        <f>_XLL.OFFICECOMCLIENT.APPLICATION.ROWLINK(Лист1!$401:$401)</f>
        <v>Row 401, 25699261</v>
      </c>
      <c r="M289" s="1">
        <v>275</v>
      </c>
      <c r="N289" s="1" t="s">
        <v>480</v>
      </c>
      <c r="O289" s="1" t="s">
        <v>488</v>
      </c>
      <c r="P289" s="1" t="s">
        <v>489</v>
      </c>
    </row>
    <row r="290" spans="3:16" ht="15">
      <c r="C290" s="2" t="str">
        <f>_XLL.OFFICECOMCLIENT.APPLICATION.ROWLINK(Лист1!$368:$368)</f>
        <v>Row 368, 25699261</v>
      </c>
      <c r="M290" s="1">
        <v>249</v>
      </c>
      <c r="N290" s="1" t="s">
        <v>480</v>
      </c>
      <c r="O290" s="1" t="s">
        <v>490</v>
      </c>
      <c r="P290" s="1" t="s">
        <v>18</v>
      </c>
    </row>
    <row r="291" spans="3:16" ht="15">
      <c r="C291" s="2" t="str">
        <f>_XLL.OFFICECOMCLIENT.APPLICATION.ROWLINK(Лист1!$370:$370)</f>
        <v>Row 370, 25699277</v>
      </c>
      <c r="M291" s="1">
        <v>250</v>
      </c>
      <c r="N291" s="1" t="s">
        <v>480</v>
      </c>
      <c r="O291" s="1" t="s">
        <v>490</v>
      </c>
      <c r="P291" s="1" t="s">
        <v>98</v>
      </c>
    </row>
    <row r="292" spans="3:16" ht="15">
      <c r="C292" s="2" t="str">
        <f>_XLL.OFFICECOMCLIENT.APPLICATION.ROWLINK(Лист1!$371:$371)</f>
        <v>Row 371, 25699292</v>
      </c>
      <c r="M292" s="1">
        <v>251</v>
      </c>
      <c r="N292" s="1" t="s">
        <v>480</v>
      </c>
      <c r="O292" s="1" t="s">
        <v>490</v>
      </c>
      <c r="P292" s="1" t="s">
        <v>70</v>
      </c>
    </row>
    <row r="293" spans="3:16" ht="15">
      <c r="C293" s="2" t="str">
        <f>_XLL.OFFICECOMCLIENT.APPLICATION.ROWLINK(Лист1!$372:$372)</f>
        <v>Row 372, 25699308</v>
      </c>
      <c r="M293" s="1">
        <v>252</v>
      </c>
      <c r="N293" s="1" t="s">
        <v>480</v>
      </c>
      <c r="O293" s="1" t="s">
        <v>491</v>
      </c>
      <c r="P293" s="1" t="s">
        <v>18</v>
      </c>
    </row>
    <row r="294" spans="3:16" ht="15">
      <c r="C294" s="2" t="str">
        <f>_XLL.OFFICECOMCLIENT.APPLICATION.ROWLINK(Лист1!$373:$373)</f>
        <v>Row 373, 25699308</v>
      </c>
      <c r="M294" s="1">
        <v>253</v>
      </c>
      <c r="N294" s="1" t="s">
        <v>480</v>
      </c>
      <c r="O294" s="1" t="s">
        <v>491</v>
      </c>
      <c r="P294" s="1" t="s">
        <v>492</v>
      </c>
    </row>
    <row r="295" spans="3:16" ht="15">
      <c r="C295" s="2" t="str">
        <f>_XLL.OFFICECOMCLIENT.APPLICATION.ROWLINK(Лист1!$374:$374)</f>
        <v>Row 374, 25699261</v>
      </c>
      <c r="M295" s="1">
        <v>254</v>
      </c>
      <c r="N295" s="1" t="s">
        <v>480</v>
      </c>
      <c r="O295" s="1" t="s">
        <v>493</v>
      </c>
      <c r="P295" s="1" t="s">
        <v>18</v>
      </c>
    </row>
    <row r="296" spans="3:16" ht="15">
      <c r="C296" s="2" t="str">
        <f>_XLL.OFFICECOMCLIENT.APPLICATION.ROWLINK(Лист1!$376:$376)</f>
        <v>Row 376, 25699277</v>
      </c>
      <c r="M296" s="1">
        <v>255</v>
      </c>
      <c r="N296" s="1" t="s">
        <v>480</v>
      </c>
      <c r="O296" s="1" t="s">
        <v>493</v>
      </c>
      <c r="P296" s="1" t="s">
        <v>70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2015-10-15T10:45:14Z</cp:lastPrinted>
  <dcterms:created xsi:type="dcterms:W3CDTF">2014-06-17T11:01:50Z</dcterms:created>
  <dcterms:modified xsi:type="dcterms:W3CDTF">2015-10-15T10:46:38Z</dcterms:modified>
  <cp:category/>
  <cp:version/>
  <cp:contentType/>
  <cp:contentStatus/>
</cp:coreProperties>
</file>